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A70ACE22-F1E5-40BA-9D8A-27EC00F981DF}" xr6:coauthVersionLast="45" xr6:coauthVersionMax="45" xr10:uidLastSave="{00000000-0000-0000-0000-000000000000}"/>
  <bookViews>
    <workbookView xWindow="2508" yWindow="2508" windowWidth="17280" windowHeight="8964" activeTab="2" xr2:uid="{7A892D44-8543-4F18-B839-C85760B41DF9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1" i="2"/>
  <c r="D50" i="2" s="1"/>
  <c r="D49" i="2" s="1"/>
  <c r="E51" i="2"/>
  <c r="E50" i="2" s="1"/>
  <c r="E49" i="2" s="1"/>
  <c r="G51" i="2"/>
  <c r="F51" i="2" s="1"/>
  <c r="K51" i="2" s="1"/>
  <c r="H51" i="2"/>
  <c r="H50" i="2" s="1"/>
  <c r="H49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K53" i="2" s="1"/>
  <c r="H53" i="2"/>
  <c r="I53" i="2"/>
  <c r="J53" i="2"/>
  <c r="F54" i="2"/>
  <c r="K54" i="2"/>
  <c r="D55" i="2"/>
  <c r="E55" i="2"/>
  <c r="G55" i="2"/>
  <c r="F55" i="2" s="1"/>
  <c r="K55" i="2" s="1"/>
  <c r="H55" i="2"/>
  <c r="I55" i="2"/>
  <c r="J55" i="2"/>
  <c r="F56" i="2"/>
  <c r="K56" i="2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H34" i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H39" i="1"/>
  <c r="H38" i="1" s="1"/>
  <c r="I39" i="1"/>
  <c r="I38" i="1" s="1"/>
  <c r="J39" i="1"/>
  <c r="J38" i="1" s="1"/>
  <c r="F40" i="1"/>
  <c r="K40" i="1" s="1"/>
  <c r="F41" i="1"/>
  <c r="K41" i="1"/>
  <c r="I42" i="1"/>
  <c r="D43" i="1"/>
  <c r="D42" i="1" s="1"/>
  <c r="E43" i="1"/>
  <c r="E42" i="1" s="1"/>
  <c r="G43" i="1"/>
  <c r="H43" i="1"/>
  <c r="H42" i="1" s="1"/>
  <c r="I43" i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J45" i="1" s="1"/>
  <c r="F49" i="1"/>
  <c r="K49" i="1"/>
  <c r="D52" i="1"/>
  <c r="D51" i="1" s="1"/>
  <c r="D50" i="1" s="1"/>
  <c r="E52" i="1"/>
  <c r="E51" i="1" s="1"/>
  <c r="E50" i="1" s="1"/>
  <c r="G52" i="1"/>
  <c r="F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 s="1"/>
  <c r="D54" i="1"/>
  <c r="E54" i="1"/>
  <c r="F54" i="1"/>
  <c r="K54" i="1" s="1"/>
  <c r="G54" i="1"/>
  <c r="H54" i="1"/>
  <c r="I54" i="1"/>
  <c r="J54" i="1"/>
  <c r="F55" i="1"/>
  <c r="K55" i="1"/>
  <c r="F56" i="1"/>
  <c r="K56" i="1" s="1"/>
  <c r="F57" i="1"/>
  <c r="K57" i="1"/>
  <c r="I58" i="1"/>
  <c r="D59" i="1"/>
  <c r="D58" i="1" s="1"/>
  <c r="E59" i="1"/>
  <c r="E58" i="1" s="1"/>
  <c r="G59" i="1"/>
  <c r="H59" i="1"/>
  <c r="H58" i="1" s="1"/>
  <c r="I59" i="1"/>
  <c r="J59" i="1"/>
  <c r="J58" i="1" s="1"/>
  <c r="F60" i="1"/>
  <c r="K60" i="1"/>
  <c r="D63" i="1"/>
  <c r="D62" i="1" s="1"/>
  <c r="D61" i="1" s="1"/>
  <c r="E63" i="1"/>
  <c r="E62" i="1" s="1"/>
  <c r="E61" i="1" s="1"/>
  <c r="G63" i="1"/>
  <c r="G62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/>
  <c r="G13" i="3" l="1"/>
  <c r="F14" i="3"/>
  <c r="K14" i="3" s="1"/>
  <c r="J11" i="3"/>
  <c r="E11" i="3"/>
  <c r="I11" i="3"/>
  <c r="D11" i="3"/>
  <c r="G21" i="3"/>
  <c r="F15" i="3"/>
  <c r="K15" i="3" s="1"/>
  <c r="G17" i="3"/>
  <c r="F17" i="3" s="1"/>
  <c r="K17" i="3" s="1"/>
  <c r="J44" i="2"/>
  <c r="H32" i="2"/>
  <c r="I44" i="2"/>
  <c r="D44" i="2"/>
  <c r="G22" i="2"/>
  <c r="F22" i="2" s="1"/>
  <c r="K22" i="2" s="1"/>
  <c r="F23" i="2"/>
  <c r="K23" i="2" s="1"/>
  <c r="J13" i="2"/>
  <c r="J12" i="2" s="1"/>
  <c r="J11" i="2" s="1"/>
  <c r="H44" i="2"/>
  <c r="J32" i="2"/>
  <c r="E32" i="2"/>
  <c r="E13" i="2" s="1"/>
  <c r="E12" i="2" s="1"/>
  <c r="E11" i="2" s="1"/>
  <c r="D13" i="2"/>
  <c r="E44" i="2"/>
  <c r="I32" i="2"/>
  <c r="I13" i="2" s="1"/>
  <c r="I12" i="2" s="1"/>
  <c r="I11" i="2" s="1"/>
  <c r="D32" i="2"/>
  <c r="H13" i="2"/>
  <c r="H12" i="2" s="1"/>
  <c r="H11" i="2" s="1"/>
  <c r="F15" i="2"/>
  <c r="K15" i="2" s="1"/>
  <c r="G46" i="2"/>
  <c r="G14" i="2"/>
  <c r="F33" i="2"/>
  <c r="K33" i="2" s="1"/>
  <c r="F24" i="2"/>
  <c r="K24" i="2" s="1"/>
  <c r="G50" i="2"/>
  <c r="G41" i="2"/>
  <c r="F41" i="2" s="1"/>
  <c r="K41" i="2" s="1"/>
  <c r="G37" i="2"/>
  <c r="F37" i="2" s="1"/>
  <c r="K37" i="2" s="1"/>
  <c r="F47" i="1"/>
  <c r="K47" i="1" s="1"/>
  <c r="G46" i="1"/>
  <c r="F62" i="1"/>
  <c r="K62" i="1" s="1"/>
  <c r="G61" i="1"/>
  <c r="F61" i="1" s="1"/>
  <c r="K61" i="1" s="1"/>
  <c r="F24" i="1"/>
  <c r="K24" i="1" s="1"/>
  <c r="G23" i="1"/>
  <c r="F23" i="1" s="1"/>
  <c r="K23" i="1" s="1"/>
  <c r="F63" i="1"/>
  <c r="K63" i="1" s="1"/>
  <c r="F59" i="1"/>
  <c r="K59" i="1" s="1"/>
  <c r="F48" i="1"/>
  <c r="K48" i="1" s="1"/>
  <c r="F43" i="1"/>
  <c r="K43" i="1" s="1"/>
  <c r="F34" i="1"/>
  <c r="K34" i="1" s="1"/>
  <c r="F25" i="1"/>
  <c r="K25" i="1" s="1"/>
  <c r="G16" i="1"/>
  <c r="I45" i="1"/>
  <c r="E45" i="1"/>
  <c r="I33" i="1"/>
  <c r="E33" i="1"/>
  <c r="J14" i="1"/>
  <c r="J13" i="1" s="1"/>
  <c r="E16" i="1"/>
  <c r="E15" i="1" s="1"/>
  <c r="K52" i="1"/>
  <c r="H45" i="1"/>
  <c r="D45" i="1"/>
  <c r="K39" i="1"/>
  <c r="H33" i="1"/>
  <c r="H14" i="1" s="1"/>
  <c r="H13" i="1" s="1"/>
  <c r="D33" i="1"/>
  <c r="D14" i="1" s="1"/>
  <c r="D13" i="1" s="1"/>
  <c r="I16" i="1"/>
  <c r="I15" i="1" s="1"/>
  <c r="I14" i="1" s="1"/>
  <c r="I13" i="1" s="1"/>
  <c r="G58" i="1"/>
  <c r="F58" i="1" s="1"/>
  <c r="K58" i="1" s="1"/>
  <c r="G51" i="1"/>
  <c r="G42" i="1"/>
  <c r="F42" i="1" s="1"/>
  <c r="K42" i="1" s="1"/>
  <c r="G38" i="1"/>
  <c r="F38" i="1" s="1"/>
  <c r="K38" i="1" s="1"/>
  <c r="F21" i="3" l="1"/>
  <c r="K21" i="3" s="1"/>
  <c r="G20" i="3"/>
  <c r="F20" i="3" s="1"/>
  <c r="K20" i="3" s="1"/>
  <c r="G12" i="3"/>
  <c r="F13" i="3"/>
  <c r="K13" i="3" s="1"/>
  <c r="F46" i="2"/>
  <c r="K46" i="2" s="1"/>
  <c r="G45" i="2"/>
  <c r="D12" i="2"/>
  <c r="D11" i="2" s="1"/>
  <c r="F50" i="2"/>
  <c r="K50" i="2" s="1"/>
  <c r="G49" i="2"/>
  <c r="F49" i="2" s="1"/>
  <c r="K49" i="2" s="1"/>
  <c r="F14" i="2"/>
  <c r="K14" i="2" s="1"/>
  <c r="G32" i="2"/>
  <c r="F32" i="2" s="1"/>
  <c r="K32" i="2" s="1"/>
  <c r="H11" i="1"/>
  <c r="H12" i="1"/>
  <c r="D11" i="1"/>
  <c r="D12" i="1"/>
  <c r="F51" i="1"/>
  <c r="K51" i="1" s="1"/>
  <c r="G50" i="1"/>
  <c r="F50" i="1" s="1"/>
  <c r="K50" i="1" s="1"/>
  <c r="J11" i="1"/>
  <c r="J12" i="1"/>
  <c r="F16" i="1"/>
  <c r="K16" i="1" s="1"/>
  <c r="G15" i="1"/>
  <c r="F46" i="1"/>
  <c r="K46" i="1" s="1"/>
  <c r="G45" i="1"/>
  <c r="F45" i="1" s="1"/>
  <c r="K45" i="1" s="1"/>
  <c r="I11" i="1"/>
  <c r="I12" i="1"/>
  <c r="E14" i="1"/>
  <c r="E13" i="1" s="1"/>
  <c r="G33" i="1"/>
  <c r="F33" i="1" s="1"/>
  <c r="K33" i="1" s="1"/>
  <c r="F12" i="3" l="1"/>
  <c r="K12" i="3" s="1"/>
  <c r="G11" i="3"/>
  <c r="F11" i="3" s="1"/>
  <c r="K11" i="3" s="1"/>
  <c r="G13" i="2"/>
  <c r="F45" i="2"/>
  <c r="K45" i="2" s="1"/>
  <c r="G44" i="2"/>
  <c r="F44" i="2" s="1"/>
  <c r="K44" i="2" s="1"/>
  <c r="E11" i="1"/>
  <c r="E12" i="1"/>
  <c r="F15" i="1"/>
  <c r="K15" i="1" s="1"/>
  <c r="G14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<sst xmlns="http://schemas.openxmlformats.org/spreadsheetml/2006/main" count="420" uniqueCount="217">
  <si>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</si>
  <si>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</si>
  <si>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</si>
  <si>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</si>
  <si>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</si>
  <si>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</si>
  <si>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</si>
  <si>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</si>
  <si>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</si>
  <si>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</si>
  <si>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</si>
  <si>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</si>
  <si>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</si>
  <si>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</si>
  <si>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</si>
  <si>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</si>
  <si>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</si>
  <si>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</si>
  <si>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</si>
  <si>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</si>
  <si>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</si>
  <si>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</si>
  <si>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</si>
  <si>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</si>
  <si>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</si>
  <si>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</si>
  <si>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</si>
  <si>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</si>
  <si>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</si>
  <si>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</si>
  <si>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</si>
  <si>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</si>
  <si>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</si>
  <si>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</si>
  <si>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</si>
  <si>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</si>
  <si>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</si>
  <si>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</si>
  <si>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</si>
  <si>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</si>
  <si>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</si>
  <si>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</si>
  <si>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</si>
  <si>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</si>
  <si>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</si>
  <si>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</si>
  <si>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</si>
  <si>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</si>
  <si>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</si>
  <si>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</si>
  <si>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</si>
  <si>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</si>
  <si>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</si>
  <si>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</si>
  <si>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</si>
  <si>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</si>
  <si>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</si>
  <si>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</si>
  <si>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</si>
  <si>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</si>
  <si>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</si>
  <si>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</si>
  <si>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</si>
  <si>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</si>
  <si>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</si>
  <si>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</si>
  <si>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</si>
  <si>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</si>
  <si>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</si>
  <si>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</si>
  <si>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</si>
  <si>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</si>
  <si>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</si>
  <si>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</si>
  <si>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</si>
  <si>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</si>
  <si>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</si>
  <si>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</si>
  <si>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</si>
  <si>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</si>
  <si>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</si>
  <si>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</si>
  <si>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</si>
  <si>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</si>
  <si>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</si>
  <si>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</si>
  <si>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</si>
  <si>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</si>
  <si>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</si>
  <si>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</si>
  <si>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</si>
  <si>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</si>
  <si>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</si>
  <si>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</si>
  <si>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</si>
  <si>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</si>
  <si>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</si>
  <si>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</si>
  <si>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</si>
  <si>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</si>
  <si>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</si>
  <si>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</si>
  <si>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</si>
  <si>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</si>
  <si>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</si>
  <si>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</si>
  <si>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</si>
  <si>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</si>
  <si>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</si>
  <si>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</si>
  <si>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</si>
  <si>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</si>
  <si>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</si>
  <si>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</si>
  <si>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</si>
  <si>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</si>
  <si>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</si>
  <si>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</si>
  <si>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</si>
  <si>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</si>
  <si>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</si>
  <si>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</si>
  <si>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</si>
  <si>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</si>
  <si>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</si>
  <si>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</si>
  <si>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</si>
  <si>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</si>
  <si>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</si>
  <si>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</si>
  <si>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</si>
  <si>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</si>
  <si>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</si>
  <si>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</si>
  <si>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</si>
  <si>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</si>
  <si>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</si>
  <si>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</si>
  <si>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</si>
  <si>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</si>
  <si>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</si>
  <si>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</si>
  <si>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</si>
  <si>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</si>
  <si>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</si>
  <si>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</si>
  <si>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</si>
  <si>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</si>
  <si>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</si>
  <si>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</si>
  <si>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</si>
  <si>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</si>
  <si>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</si>
  <si>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</si>
  <si>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</si>
  <si>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</si>
  <si>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</si>
  <si>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</si>
  <si>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</si>
  <si>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</si>
  <si>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</si>
  <si>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</si>
  <si>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</si>
  <si>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</si>
  <si>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</si>
  <si>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</si>
  <si>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</si>
  <si>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</si>
  <si>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</si>
  <si>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</si>
  <si>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</si>
  <si>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</si>
  <si>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</si>
  <si>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</si>
  <si>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</si>
  <si>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</si>
  <si>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</si>
  <si>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</si>
  <si>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151</t>
  </si>
  <si>
    <t>Subventii pentru finantarea cheltuielilor de capital pentru unitatile de invatamant preuniversitar</t>
  </si>
  <si>
    <t>42.02.14</t>
  </si>
  <si>
    <t>193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</si>
  <si>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</si>
  <si>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</si>
  <si>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</si>
  <si>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</si>
  <si>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</si>
  <si>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</si>
  <si>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</si>
  <si>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</si>
  <si>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</si>
  <si>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</si>
  <si>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</si>
  <si>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</si>
  <si>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</si>
  <si>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</si>
  <si>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</si>
  <si>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</si>
  <si>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</si>
  <si>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</si>
  <si>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</si>
  <si>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</si>
  <si>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</si>
  <si>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</si>
  <si>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80</t>
  </si>
  <si>
    <t>81</t>
  </si>
  <si>
    <t>87</t>
  </si>
  <si>
    <t>91</t>
  </si>
  <si>
    <t>97</t>
  </si>
  <si>
    <t>Transferuri voluntare,  altele decat subventiile (cod 37.02.01+37.02.50)</t>
  </si>
  <si>
    <t>37.02</t>
  </si>
  <si>
    <t>99</t>
  </si>
  <si>
    <t>Cont de executie - Venituri - Bugetul local - sectiunea dezvoltare</t>
  </si>
  <si>
    <t>VENITURILE SECŢIUNII DE DEZVOLTARE - TOTAL</t>
  </si>
  <si>
    <t>7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</si>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</sst>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5643D-F14A-4A7D-89BF-42775E275FE0}">
  <dimension ref="A1:T13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D13+D58+D61</f>
        <v>9784600</v>
      </c>
      <c r="E11" s="11">
        <f>E13+E58+E61</f>
        <v>9165600</v>
      </c>
      <c r="F11" s="11">
        <f>G11+H11</f>
        <v>6795352</v>
      </c>
      <c r="G11" s="11">
        <f>G13+G58+G61</f>
        <v>1144437</v>
      </c>
      <c r="H11" s="11">
        <f>H13+H58+H61</f>
        <v>5650915</v>
      </c>
      <c r="I11" s="11">
        <f>I13+I58+I61</f>
        <v>5028711</v>
      </c>
      <c r="J11" s="11">
        <f>J13+J58+J61</f>
        <v>0</v>
      </c>
      <c r="K11" s="11">
        <f>F11-I11-J11</f>
        <v>1766641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D13-D34+D59</f>
        <v>1078300</v>
      </c>
      <c r="E12" s="11">
        <f>E13-E34+E59</f>
        <v>888300</v>
      </c>
      <c r="F12" s="11">
        <f>G12+H12</f>
        <v>2592949</v>
      </c>
      <c r="G12" s="11">
        <f>G13-G34+G59</f>
        <v>1144437</v>
      </c>
      <c r="H12" s="11">
        <f>H13-H34+H59</f>
        <v>1448512</v>
      </c>
      <c r="I12" s="11">
        <f>I13-I34+I59</f>
        <v>826308</v>
      </c>
      <c r="J12" s="11">
        <f>J13-J34+J59</f>
        <v>0</v>
      </c>
      <c r="K12" s="11">
        <f>F12-I12-J12</f>
        <v>1766641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D14+D45</f>
        <v>3485300</v>
      </c>
      <c r="E13" s="11">
        <f>E14+E45</f>
        <v>2866300</v>
      </c>
      <c r="F13" s="11">
        <f>G13+H13</f>
        <v>4412384</v>
      </c>
      <c r="G13" s="11">
        <f>G14+G45</f>
        <v>1144437</v>
      </c>
      <c r="H13" s="11">
        <f>H14+H45</f>
        <v>3267947</v>
      </c>
      <c r="I13" s="11">
        <f>I14+I45</f>
        <v>2645743</v>
      </c>
      <c r="J13" s="11">
        <f>J14+J45</f>
        <v>0</v>
      </c>
      <c r="K13" s="11">
        <f>F13-I13-J13</f>
        <v>1766641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D15+D23+D33+D42</f>
        <v>3226300</v>
      </c>
      <c r="E14" s="11">
        <f>E15+E23+E33+E42</f>
        <v>2652300</v>
      </c>
      <c r="F14" s="11">
        <f>G14+H14</f>
        <v>3717497</v>
      </c>
      <c r="G14" s="11">
        <f>G15+G23+G33+G42</f>
        <v>585431</v>
      </c>
      <c r="H14" s="11">
        <f>H15+H23+H33+H42</f>
        <v>3132066</v>
      </c>
      <c r="I14" s="11">
        <f>I15+I23+I33+I42</f>
        <v>2557145</v>
      </c>
      <c r="J14" s="11">
        <f>J15+J23+J33+J42</f>
        <v>0</v>
      </c>
      <c r="K14" s="11">
        <f>F14-I14-J14</f>
        <v>1160352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430900</v>
      </c>
      <c r="E15" s="11">
        <f>+E16</f>
        <v>346900</v>
      </c>
      <c r="F15" s="11">
        <f>G15+H15</f>
        <v>335680</v>
      </c>
      <c r="G15" s="11">
        <f>+G16</f>
        <v>0</v>
      </c>
      <c r="H15" s="11">
        <f>+H16</f>
        <v>335680</v>
      </c>
      <c r="I15" s="11">
        <f>+I16</f>
        <v>335680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430900</v>
      </c>
      <c r="E16" s="11">
        <f>E17+E19</f>
        <v>346900</v>
      </c>
      <c r="F16" s="11">
        <f>G16+H16</f>
        <v>335680</v>
      </c>
      <c r="G16" s="11">
        <f>G17+G19</f>
        <v>0</v>
      </c>
      <c r="H16" s="11">
        <f>H17+H19</f>
        <v>335680</v>
      </c>
      <c r="I16" s="11">
        <f>I17+I19</f>
        <v>335680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5900</v>
      </c>
      <c r="E17" s="11">
        <f>+E18</f>
        <v>3900</v>
      </c>
      <c r="F17" s="11">
        <f>G17+H17</f>
        <v>6345</v>
      </c>
      <c r="G17" s="11">
        <f>+G18</f>
        <v>0</v>
      </c>
      <c r="H17" s="11">
        <f>+H18</f>
        <v>6345</v>
      </c>
      <c r="I17" s="11">
        <f>+I18</f>
        <v>6345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5900</v>
      </c>
      <c r="E18" s="11">
        <v>3900</v>
      </c>
      <c r="F18" s="11">
        <f>G18+H18</f>
        <v>6345</v>
      </c>
      <c r="G18" s="11">
        <v>0</v>
      </c>
      <c r="H18" s="11">
        <v>6345</v>
      </c>
      <c r="I18" s="11">
        <v>6345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425000</v>
      </c>
      <c r="E19" s="11">
        <f>E20+E21+E22</f>
        <v>343000</v>
      </c>
      <c r="F19" s="11">
        <f>G19+H19</f>
        <v>329335</v>
      </c>
      <c r="G19" s="11">
        <f>G20+G21+G22</f>
        <v>0</v>
      </c>
      <c r="H19" s="11">
        <f>H20+H21+H22</f>
        <v>329335</v>
      </c>
      <c r="I19" s="11">
        <f>I20+I21+I22</f>
        <v>329335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181000</v>
      </c>
      <c r="E20" s="11">
        <v>136000</v>
      </c>
      <c r="F20" s="11">
        <f>G20+H20</f>
        <v>151836</v>
      </c>
      <c r="G20" s="11">
        <v>0</v>
      </c>
      <c r="H20" s="11">
        <v>151836</v>
      </c>
      <c r="I20" s="11">
        <v>151836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144000</v>
      </c>
      <c r="E21" s="11">
        <v>107000</v>
      </c>
      <c r="F21" s="11">
        <f>G21+H21</f>
        <v>108179</v>
      </c>
      <c r="G21" s="11">
        <v>0</v>
      </c>
      <c r="H21" s="11">
        <v>108179</v>
      </c>
      <c r="I21" s="11">
        <v>108179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100000</v>
      </c>
      <c r="E22" s="11">
        <v>100000</v>
      </c>
      <c r="F22" s="11">
        <f>G22+H22</f>
        <v>69320</v>
      </c>
      <c r="G22" s="11">
        <v>0</v>
      </c>
      <c r="H22" s="11">
        <v>69320</v>
      </c>
      <c r="I22" s="11">
        <v>69320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319400</v>
      </c>
      <c r="E23" s="11">
        <f>E24</f>
        <v>263400</v>
      </c>
      <c r="F23" s="11">
        <f>G23+H23</f>
        <v>1321422</v>
      </c>
      <c r="G23" s="11">
        <f>G24</f>
        <v>559372</v>
      </c>
      <c r="H23" s="11">
        <f>H24</f>
        <v>762050</v>
      </c>
      <c r="I23" s="11">
        <f>I24</f>
        <v>195531</v>
      </c>
      <c r="J23" s="11">
        <f>J24</f>
        <v>0</v>
      </c>
      <c r="K23" s="11">
        <f>F23-I23-J23</f>
        <v>1125891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319400</v>
      </c>
      <c r="E24" s="11">
        <f>E25+E28+E32</f>
        <v>263400</v>
      </c>
      <c r="F24" s="11">
        <f>G24+H24</f>
        <v>1321422</v>
      </c>
      <c r="G24" s="11">
        <f>G25+G28+G32</f>
        <v>559372</v>
      </c>
      <c r="H24" s="11">
        <f>H25+H28+H32</f>
        <v>762050</v>
      </c>
      <c r="I24" s="11">
        <f>I25+I28+I32</f>
        <v>195531</v>
      </c>
      <c r="J24" s="11">
        <f>J25+J28+J32</f>
        <v>0</v>
      </c>
      <c r="K24" s="11">
        <f>F24-I24-J24</f>
        <v>1125891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38000</v>
      </c>
      <c r="E25" s="11">
        <f>E26+E27</f>
        <v>30000</v>
      </c>
      <c r="F25" s="11">
        <f>G25+H25</f>
        <v>138408</v>
      </c>
      <c r="G25" s="11">
        <f>G26+G27</f>
        <v>37435</v>
      </c>
      <c r="H25" s="11">
        <f>H26+H27</f>
        <v>100973</v>
      </c>
      <c r="I25" s="11">
        <f>I26+I27</f>
        <v>24972</v>
      </c>
      <c r="J25" s="11">
        <f>J26+J27</f>
        <v>0</v>
      </c>
      <c r="K25" s="11">
        <f>F25-I25-J25</f>
        <v>113436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23000</v>
      </c>
      <c r="E26" s="11">
        <v>18000</v>
      </c>
      <c r="F26" s="11">
        <f>G26+H26</f>
        <v>94417</v>
      </c>
      <c r="G26" s="11">
        <v>25114</v>
      </c>
      <c r="H26" s="11">
        <v>69303</v>
      </c>
      <c r="I26" s="11">
        <v>18545</v>
      </c>
      <c r="J26" s="11">
        <v>0</v>
      </c>
      <c r="K26" s="11">
        <f>F26-I26-J26</f>
        <v>75872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15000</v>
      </c>
      <c r="E27" s="11">
        <v>12000</v>
      </c>
      <c r="F27" s="11">
        <f>G27+H27</f>
        <v>43991</v>
      </c>
      <c r="G27" s="11">
        <v>12321</v>
      </c>
      <c r="H27" s="11">
        <v>31670</v>
      </c>
      <c r="I27" s="11">
        <v>6427</v>
      </c>
      <c r="J27" s="11">
        <v>0</v>
      </c>
      <c r="K27" s="11">
        <f>F27-I27-J27</f>
        <v>37564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280400</v>
      </c>
      <c r="E28" s="11">
        <f>E29+E30+E31</f>
        <v>232400</v>
      </c>
      <c r="F28" s="11">
        <f>G28+H28</f>
        <v>1182634</v>
      </c>
      <c r="G28" s="11">
        <f>G29+G30+G31</f>
        <v>521937</v>
      </c>
      <c r="H28" s="11">
        <f>H29+H30+H31</f>
        <v>660697</v>
      </c>
      <c r="I28" s="11">
        <f>I29+I30+I31</f>
        <v>170179</v>
      </c>
      <c r="J28" s="11">
        <f>J29+J30+J31</f>
        <v>0</v>
      </c>
      <c r="K28" s="11">
        <f>F28-I28-J28</f>
        <v>1012455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47000</v>
      </c>
      <c r="E29" s="11">
        <v>37000</v>
      </c>
      <c r="F29" s="11">
        <f>G29+H29</f>
        <v>184389</v>
      </c>
      <c r="G29" s="11">
        <v>73116</v>
      </c>
      <c r="H29" s="11">
        <v>111273</v>
      </c>
      <c r="I29" s="11">
        <v>31994</v>
      </c>
      <c r="J29" s="11">
        <v>0</v>
      </c>
      <c r="K29" s="11">
        <f>F29-I29-J29</f>
        <v>152395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3400</v>
      </c>
      <c r="E30" s="11">
        <v>3400</v>
      </c>
      <c r="F30" s="11">
        <f>G30+H30</f>
        <v>18903</v>
      </c>
      <c r="G30" s="11">
        <v>1927</v>
      </c>
      <c r="H30" s="11">
        <v>16976</v>
      </c>
      <c r="I30" s="11">
        <v>3675</v>
      </c>
      <c r="J30" s="11">
        <v>0</v>
      </c>
      <c r="K30" s="11">
        <f>F30-I30-J30</f>
        <v>15228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230000</v>
      </c>
      <c r="E31" s="11">
        <v>192000</v>
      </c>
      <c r="F31" s="11">
        <f>G31+H31</f>
        <v>979342</v>
      </c>
      <c r="G31" s="11">
        <v>446894</v>
      </c>
      <c r="H31" s="11">
        <v>532448</v>
      </c>
      <c r="I31" s="11">
        <v>134510</v>
      </c>
      <c r="J31" s="11">
        <v>0</v>
      </c>
      <c r="K31" s="11">
        <f>F31-I31-J31</f>
        <v>844832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1000</v>
      </c>
      <c r="E32" s="11">
        <v>1000</v>
      </c>
      <c r="F32" s="11">
        <f>G32+H32</f>
        <v>380</v>
      </c>
      <c r="G32" s="11">
        <v>0</v>
      </c>
      <c r="H32" s="11">
        <v>380</v>
      </c>
      <c r="I32" s="11">
        <v>380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2441000</v>
      </c>
      <c r="E33" s="11">
        <f>E34+E38</f>
        <v>2007000</v>
      </c>
      <c r="F33" s="11">
        <f>G33+H33</f>
        <v>2035551</v>
      </c>
      <c r="G33" s="11">
        <f>G34+G38</f>
        <v>19934</v>
      </c>
      <c r="H33" s="11">
        <f>H34+H38</f>
        <v>2015617</v>
      </c>
      <c r="I33" s="11">
        <f>I34+I38</f>
        <v>2006979</v>
      </c>
      <c r="J33" s="11">
        <f>J34+J38</f>
        <v>0</v>
      </c>
      <c r="K33" s="11">
        <f>F33-I33-J33</f>
        <v>28572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2407000</v>
      </c>
      <c r="E34" s="11">
        <f>+E35+E36+E37</f>
        <v>1978000</v>
      </c>
      <c r="F34" s="11">
        <f>G34+H34</f>
        <v>1978000</v>
      </c>
      <c r="G34" s="11">
        <f>+G35+G36+G37</f>
        <v>0</v>
      </c>
      <c r="H34" s="11">
        <f>+H35+H36+H37</f>
        <v>1978000</v>
      </c>
      <c r="I34" s="11">
        <f>+I35+I36+I37</f>
        <v>1978000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639000</v>
      </c>
      <c r="E35" s="11">
        <v>512000</v>
      </c>
      <c r="F35" s="11">
        <f>G35+H35</f>
        <v>512000</v>
      </c>
      <c r="G35" s="11">
        <v>0</v>
      </c>
      <c r="H35" s="11">
        <v>512000</v>
      </c>
      <c r="I35" s="11">
        <v>512000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1738000</v>
      </c>
      <c r="E37" s="11">
        <v>1444000</v>
      </c>
      <c r="F37" s="11">
        <f>G37+H37</f>
        <v>1444000</v>
      </c>
      <c r="G37" s="11">
        <v>0</v>
      </c>
      <c r="H37" s="11">
        <v>1444000</v>
      </c>
      <c r="I37" s="11">
        <v>1444000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</f>
        <v>34000</v>
      </c>
      <c r="E38" s="11">
        <f>E39</f>
        <v>29000</v>
      </c>
      <c r="F38" s="11">
        <f>G38+H38</f>
        <v>57551</v>
      </c>
      <c r="G38" s="11">
        <f>G39</f>
        <v>19934</v>
      </c>
      <c r="H38" s="11">
        <f>H39</f>
        <v>37617</v>
      </c>
      <c r="I38" s="11">
        <f>I39</f>
        <v>28979</v>
      </c>
      <c r="J38" s="11">
        <f>J39</f>
        <v>0</v>
      </c>
      <c r="K38" s="11">
        <f>F38-I38-J38</f>
        <v>28572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34000</v>
      </c>
      <c r="E39" s="11">
        <f>E40+E41</f>
        <v>29000</v>
      </c>
      <c r="F39" s="11">
        <f>G39+H39</f>
        <v>57551</v>
      </c>
      <c r="G39" s="11">
        <f>G40+G41</f>
        <v>19934</v>
      </c>
      <c r="H39" s="11">
        <f>H40+H41</f>
        <v>37617</v>
      </c>
      <c r="I39" s="11">
        <f>I40+I41</f>
        <v>28979</v>
      </c>
      <c r="J39" s="11">
        <f>J40+J41</f>
        <v>0</v>
      </c>
      <c r="K39" s="11">
        <f>F39-I39-J39</f>
        <v>28572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32000</v>
      </c>
      <c r="E40" s="11">
        <v>27000</v>
      </c>
      <c r="F40" s="11">
        <f>G40+H40</f>
        <v>55758</v>
      </c>
      <c r="G40" s="11">
        <v>19899</v>
      </c>
      <c r="H40" s="11">
        <v>35859</v>
      </c>
      <c r="I40" s="11">
        <v>27663</v>
      </c>
      <c r="J40" s="11">
        <v>0</v>
      </c>
      <c r="K40" s="11">
        <f>F40-I40-J40</f>
        <v>28095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1793</v>
      </c>
      <c r="G41" s="11">
        <v>35</v>
      </c>
      <c r="H41" s="11">
        <v>1758</v>
      </c>
      <c r="I41" s="11">
        <v>1316</v>
      </c>
      <c r="J41" s="11">
        <v>0</v>
      </c>
      <c r="K41" s="11">
        <f>F41-I41-J41</f>
        <v>477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35000</v>
      </c>
      <c r="E42" s="11">
        <f>E43</f>
        <v>35000</v>
      </c>
      <c r="F42" s="11">
        <f>G42+H42</f>
        <v>24844</v>
      </c>
      <c r="G42" s="11">
        <f>G43</f>
        <v>6125</v>
      </c>
      <c r="H42" s="11">
        <f>H43</f>
        <v>18719</v>
      </c>
      <c r="I42" s="11">
        <f>I43</f>
        <v>18955</v>
      </c>
      <c r="J42" s="11">
        <f>J43</f>
        <v>0</v>
      </c>
      <c r="K42" s="11">
        <f>F42-I42-J42</f>
        <v>5889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35000</v>
      </c>
      <c r="E43" s="11">
        <f>E44</f>
        <v>35000</v>
      </c>
      <c r="F43" s="11">
        <f>G43+H43</f>
        <v>24844</v>
      </c>
      <c r="G43" s="11">
        <f>G44</f>
        <v>6125</v>
      </c>
      <c r="H43" s="11">
        <f>H44</f>
        <v>18719</v>
      </c>
      <c r="I43" s="11">
        <f>I44</f>
        <v>18955</v>
      </c>
      <c r="J43" s="11">
        <f>J44</f>
        <v>0</v>
      </c>
      <c r="K43" s="11">
        <f>F43-I43-J43</f>
        <v>5889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v>35000</v>
      </c>
      <c r="E44" s="11">
        <v>35000</v>
      </c>
      <c r="F44" s="11">
        <f>G44+H44</f>
        <v>24844</v>
      </c>
      <c r="G44" s="11">
        <v>6125</v>
      </c>
      <c r="H44" s="11">
        <v>18719</v>
      </c>
      <c r="I44" s="11">
        <v>18955</v>
      </c>
      <c r="J44" s="11">
        <v>0</v>
      </c>
      <c r="K44" s="11">
        <f>F44-I44-J44</f>
        <v>5889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D46+D50</f>
        <v>259000</v>
      </c>
      <c r="E45" s="11">
        <f>E46+E50</f>
        <v>214000</v>
      </c>
      <c r="F45" s="11">
        <f>G45+H45</f>
        <v>694887</v>
      </c>
      <c r="G45" s="11">
        <f>G46+G50</f>
        <v>559006</v>
      </c>
      <c r="H45" s="11">
        <f>H46+H50</f>
        <v>135881</v>
      </c>
      <c r="I45" s="11">
        <f>I46+I50</f>
        <v>88598</v>
      </c>
      <c r="J45" s="11">
        <f>J46+J50</f>
        <v>0</v>
      </c>
      <c r="K45" s="11">
        <f>F45-I45-J45</f>
        <v>606289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26000</v>
      </c>
      <c r="E46" s="11">
        <f>E47</f>
        <v>20000</v>
      </c>
      <c r="F46" s="11">
        <f>G46+H46</f>
        <v>33979</v>
      </c>
      <c r="G46" s="11">
        <f>G47</f>
        <v>2892</v>
      </c>
      <c r="H46" s="11">
        <f>H47</f>
        <v>31087</v>
      </c>
      <c r="I46" s="11">
        <f>I47</f>
        <v>17207</v>
      </c>
      <c r="J46" s="11">
        <f>J47</f>
        <v>0</v>
      </c>
      <c r="K46" s="11">
        <f>F46-I46-J46</f>
        <v>16772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</f>
        <v>26000</v>
      </c>
      <c r="E47" s="11">
        <f>+E48</f>
        <v>20000</v>
      </c>
      <c r="F47" s="11">
        <f>G47+H47</f>
        <v>33979</v>
      </c>
      <c r="G47" s="11">
        <f>+G48</f>
        <v>2892</v>
      </c>
      <c r="H47" s="11">
        <f>+H48</f>
        <v>31087</v>
      </c>
      <c r="I47" s="11">
        <f>+I48</f>
        <v>17207</v>
      </c>
      <c r="J47" s="11">
        <f>+J48</f>
        <v>0</v>
      </c>
      <c r="K47" s="11">
        <f>F47-I47-J47</f>
        <v>16772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</f>
        <v>26000</v>
      </c>
      <c r="E48" s="11">
        <f>E49</f>
        <v>20000</v>
      </c>
      <c r="F48" s="11">
        <f>G48+H48</f>
        <v>33979</v>
      </c>
      <c r="G48" s="11">
        <f>G49</f>
        <v>2892</v>
      </c>
      <c r="H48" s="11">
        <f>H49</f>
        <v>31087</v>
      </c>
      <c r="I48" s="11">
        <f>I49</f>
        <v>17207</v>
      </c>
      <c r="J48" s="11">
        <f>J49</f>
        <v>0</v>
      </c>
      <c r="K48" s="11">
        <f>F48-I48-J48</f>
        <v>16772</v>
      </c>
    </row>
    <row r="49" spans="1:11" s="6" customFormat="1" ht="21.6" x14ac:dyDescent="0.3">
      <c r="A49" s="10" t="s">
        <v>133</v>
      </c>
      <c r="B49" s="10" t="s">
        <v>134</v>
      </c>
      <c r="C49" s="10" t="s">
        <v>135</v>
      </c>
      <c r="D49" s="11">
        <v>26000</v>
      </c>
      <c r="E49" s="11">
        <v>20000</v>
      </c>
      <c r="F49" s="11">
        <f>G49+H49</f>
        <v>33979</v>
      </c>
      <c r="G49" s="11">
        <v>2892</v>
      </c>
      <c r="H49" s="11">
        <v>31087</v>
      </c>
      <c r="I49" s="11">
        <v>17207</v>
      </c>
      <c r="J49" s="11">
        <v>0</v>
      </c>
      <c r="K49" s="11">
        <f>F49-I49-J49</f>
        <v>16772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f>+D51+D54</f>
        <v>233000</v>
      </c>
      <c r="E50" s="11">
        <f>+E51+E54</f>
        <v>194000</v>
      </c>
      <c r="F50" s="11">
        <f>G50+H50</f>
        <v>660908</v>
      </c>
      <c r="G50" s="11">
        <f>+G51+G54</f>
        <v>556114</v>
      </c>
      <c r="H50" s="11">
        <f>+H51+H54</f>
        <v>104794</v>
      </c>
      <c r="I50" s="11">
        <f>+I51+I54</f>
        <v>71391</v>
      </c>
      <c r="J50" s="11">
        <f>+J51+J54</f>
        <v>0</v>
      </c>
      <c r="K50" s="11">
        <f>F50-I50-J50</f>
        <v>589517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</f>
        <v>158000</v>
      </c>
      <c r="E51" s="11">
        <f>E52</f>
        <v>138000</v>
      </c>
      <c r="F51" s="11">
        <f>G51+H51</f>
        <v>603903</v>
      </c>
      <c r="G51" s="11">
        <f>G52</f>
        <v>556114</v>
      </c>
      <c r="H51" s="11">
        <f>H52</f>
        <v>47789</v>
      </c>
      <c r="I51" s="11">
        <f>I52</f>
        <v>55529</v>
      </c>
      <c r="J51" s="11">
        <f>J52</f>
        <v>0</v>
      </c>
      <c r="K51" s="11">
        <f>F51-I51-J51</f>
        <v>548374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158000</v>
      </c>
      <c r="E52" s="11">
        <f>E53</f>
        <v>138000</v>
      </c>
      <c r="F52" s="11">
        <f>G52+H52</f>
        <v>603903</v>
      </c>
      <c r="G52" s="11">
        <f>G53</f>
        <v>556114</v>
      </c>
      <c r="H52" s="11">
        <f>H53</f>
        <v>47789</v>
      </c>
      <c r="I52" s="11">
        <f>I53</f>
        <v>55529</v>
      </c>
      <c r="J52" s="11">
        <f>J53</f>
        <v>0</v>
      </c>
      <c r="K52" s="11">
        <f>F52-I52-J52</f>
        <v>548374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v>158000</v>
      </c>
      <c r="E53" s="11">
        <v>138000</v>
      </c>
      <c r="F53" s="11">
        <f>G53+H53</f>
        <v>603903</v>
      </c>
      <c r="G53" s="11">
        <v>556114</v>
      </c>
      <c r="H53" s="11">
        <v>47789</v>
      </c>
      <c r="I53" s="11">
        <v>55529</v>
      </c>
      <c r="J53" s="11">
        <v>0</v>
      </c>
      <c r="K53" s="11">
        <f>F53-I53-J53</f>
        <v>548374</v>
      </c>
    </row>
    <row r="54" spans="1:11" s="6" customFormat="1" ht="31.8" x14ac:dyDescent="0.3">
      <c r="A54" s="10" t="s">
        <v>148</v>
      </c>
      <c r="B54" s="10" t="s">
        <v>149</v>
      </c>
      <c r="C54" s="10" t="s">
        <v>150</v>
      </c>
      <c r="D54" s="11">
        <f>+D55</f>
        <v>75000</v>
      </c>
      <c r="E54" s="11">
        <f>+E55</f>
        <v>56000</v>
      </c>
      <c r="F54" s="11">
        <f>G54+H54</f>
        <v>57005</v>
      </c>
      <c r="G54" s="11">
        <f>+G55</f>
        <v>0</v>
      </c>
      <c r="H54" s="11">
        <f>+H55</f>
        <v>57005</v>
      </c>
      <c r="I54" s="11">
        <f>+I55</f>
        <v>15862</v>
      </c>
      <c r="J54" s="11">
        <f>+J55</f>
        <v>0</v>
      </c>
      <c r="K54" s="11">
        <f>F54-I54-J54</f>
        <v>41143</v>
      </c>
    </row>
    <row r="55" spans="1:11" s="6" customFormat="1" x14ac:dyDescent="0.3">
      <c r="A55" s="10" t="s">
        <v>151</v>
      </c>
      <c r="B55" s="10" t="s">
        <v>152</v>
      </c>
      <c r="C55" s="10" t="s">
        <v>153</v>
      </c>
      <c r="D55" s="11">
        <v>75000</v>
      </c>
      <c r="E55" s="11">
        <v>56000</v>
      </c>
      <c r="F55" s="11">
        <f>G55+H55</f>
        <v>57005</v>
      </c>
      <c r="G55" s="11">
        <v>0</v>
      </c>
      <c r="H55" s="11">
        <v>57005</v>
      </c>
      <c r="I55" s="11">
        <v>15862</v>
      </c>
      <c r="J55" s="11">
        <v>0</v>
      </c>
      <c r="K55" s="11">
        <f>F55-I55-J55</f>
        <v>41143</v>
      </c>
    </row>
    <row r="56" spans="1:11" s="6" customFormat="1" ht="31.8" x14ac:dyDescent="0.3">
      <c r="A56" s="10" t="s">
        <v>154</v>
      </c>
      <c r="B56" s="10" t="s">
        <v>155</v>
      </c>
      <c r="C56" s="10" t="s">
        <v>156</v>
      </c>
      <c r="D56" s="11">
        <v>-473300</v>
      </c>
      <c r="E56" s="11">
        <v>-473300</v>
      </c>
      <c r="F56" s="11">
        <f>G56+H56</f>
        <v>-361954</v>
      </c>
      <c r="G56" s="11">
        <v>0</v>
      </c>
      <c r="H56" s="11">
        <v>-361954</v>
      </c>
      <c r="I56" s="11">
        <v>-361954</v>
      </c>
      <c r="J56" s="11">
        <v>0</v>
      </c>
      <c r="K56" s="11">
        <f>F56-I56-J56</f>
        <v>0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473300</v>
      </c>
      <c r="E57" s="11">
        <v>473300</v>
      </c>
      <c r="F57" s="11">
        <f>G57+H57</f>
        <v>361954</v>
      </c>
      <c r="G57" s="11">
        <v>0</v>
      </c>
      <c r="H57" s="11">
        <v>361954</v>
      </c>
      <c r="I57" s="11">
        <v>361954</v>
      </c>
      <c r="J57" s="11">
        <v>0</v>
      </c>
      <c r="K57" s="11">
        <f>F57-I57-J57</f>
        <v>0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0</v>
      </c>
      <c r="F58" s="11">
        <f>G58+H58</f>
        <v>158565</v>
      </c>
      <c r="G58" s="11">
        <f>G59</f>
        <v>0</v>
      </c>
      <c r="H58" s="11">
        <f>H59</f>
        <v>158565</v>
      </c>
      <c r="I58" s="11">
        <f>I59</f>
        <v>158565</v>
      </c>
      <c r="J58" s="11">
        <f>J59</f>
        <v>0</v>
      </c>
      <c r="K58" s="11">
        <f>F58-I58-J58</f>
        <v>0</v>
      </c>
    </row>
    <row r="59" spans="1:11" s="6" customFormat="1" ht="31.8" x14ac:dyDescent="0.3">
      <c r="A59" s="10" t="s">
        <v>163</v>
      </c>
      <c r="B59" s="10" t="s">
        <v>164</v>
      </c>
      <c r="C59" s="10" t="s">
        <v>165</v>
      </c>
      <c r="D59" s="11">
        <f>+D60</f>
        <v>0</v>
      </c>
      <c r="E59" s="11">
        <f>+E60</f>
        <v>0</v>
      </c>
      <c r="F59" s="11">
        <f>G59+H59</f>
        <v>158565</v>
      </c>
      <c r="G59" s="11">
        <f>+G60</f>
        <v>0</v>
      </c>
      <c r="H59" s="11">
        <f>+H60</f>
        <v>158565</v>
      </c>
      <c r="I59" s="11">
        <f>+I60</f>
        <v>158565</v>
      </c>
      <c r="J59" s="11">
        <f>+J60</f>
        <v>0</v>
      </c>
      <c r="K59" s="11">
        <f>F59-I59-J59</f>
        <v>0</v>
      </c>
    </row>
    <row r="60" spans="1:11" s="6" customFormat="1" ht="21.6" x14ac:dyDescent="0.3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158565</v>
      </c>
      <c r="G60" s="11">
        <v>0</v>
      </c>
      <c r="H60" s="11">
        <v>158565</v>
      </c>
      <c r="I60" s="11">
        <v>158565</v>
      </c>
      <c r="J60" s="11">
        <v>0</v>
      </c>
      <c r="K60" s="11">
        <f>F60-I60-J60</f>
        <v>0</v>
      </c>
    </row>
    <row r="61" spans="1:11" s="6" customFormat="1" x14ac:dyDescent="0.3">
      <c r="A61" s="10" t="s">
        <v>169</v>
      </c>
      <c r="B61" s="10" t="s">
        <v>170</v>
      </c>
      <c r="C61" s="10" t="s">
        <v>171</v>
      </c>
      <c r="D61" s="11">
        <f>D62</f>
        <v>6299300</v>
      </c>
      <c r="E61" s="11">
        <f>E62</f>
        <v>6299300</v>
      </c>
      <c r="F61" s="11">
        <f>G61+H61</f>
        <v>2224403</v>
      </c>
      <c r="G61" s="11">
        <f>G62</f>
        <v>0</v>
      </c>
      <c r="H61" s="11">
        <f>H62</f>
        <v>2224403</v>
      </c>
      <c r="I61" s="11">
        <f>I62</f>
        <v>2224403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172</v>
      </c>
      <c r="B62" s="10" t="s">
        <v>173</v>
      </c>
      <c r="C62" s="10" t="s">
        <v>174</v>
      </c>
      <c r="D62" s="11">
        <f>D63</f>
        <v>6299300</v>
      </c>
      <c r="E62" s="11">
        <f>E63</f>
        <v>6299300</v>
      </c>
      <c r="F62" s="11">
        <f>G62+H62</f>
        <v>2224403</v>
      </c>
      <c r="G62" s="11">
        <f>G63</f>
        <v>0</v>
      </c>
      <c r="H62" s="11">
        <f>H63</f>
        <v>2224403</v>
      </c>
      <c r="I62" s="11">
        <f>I63</f>
        <v>2224403</v>
      </c>
      <c r="J62" s="11">
        <f>J63</f>
        <v>0</v>
      </c>
      <c r="K62" s="11">
        <f>F62-I62-J62</f>
        <v>0</v>
      </c>
    </row>
    <row r="63" spans="1:11" s="6" customFormat="1" ht="82.8" x14ac:dyDescent="0.3">
      <c r="A63" s="10" t="s">
        <v>175</v>
      </c>
      <c r="B63" s="10" t="s">
        <v>176</v>
      </c>
      <c r="C63" s="10" t="s">
        <v>177</v>
      </c>
      <c r="D63" s="11">
        <f>+D64+D65</f>
        <v>6299300</v>
      </c>
      <c r="E63" s="11">
        <f>+E64+E65</f>
        <v>6299300</v>
      </c>
      <c r="F63" s="11">
        <f>G63+H63</f>
        <v>2224403</v>
      </c>
      <c r="G63" s="11">
        <f>+G64+G65</f>
        <v>0</v>
      </c>
      <c r="H63" s="11">
        <f>+H64+H65</f>
        <v>2224403</v>
      </c>
      <c r="I63" s="11">
        <f>+I64+I65</f>
        <v>2224403</v>
      </c>
      <c r="J63" s="11">
        <f>+J64+J65</f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v>13000</v>
      </c>
      <c r="E64" s="11">
        <v>13000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3">
      <c r="A65" s="10" t="s">
        <v>181</v>
      </c>
      <c r="B65" s="10" t="s">
        <v>182</v>
      </c>
      <c r="C65" s="10" t="s">
        <v>183</v>
      </c>
      <c r="D65" s="11">
        <v>6286300</v>
      </c>
      <c r="E65" s="11">
        <v>6286300</v>
      </c>
      <c r="F65" s="11">
        <f>G65+H65</f>
        <v>2224403</v>
      </c>
      <c r="G65" s="11">
        <v>0</v>
      </c>
      <c r="H65" s="11">
        <v>2224403</v>
      </c>
      <c r="I65" s="11">
        <v>2224403</v>
      </c>
      <c r="J65" s="11">
        <v>0</v>
      </c>
      <c r="K65" s="11">
        <f>F65-I65-J65</f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3">
      <c r="A67" s="13" t="s">
        <v>184</v>
      </c>
      <c r="B67" s="13"/>
      <c r="C67" s="13"/>
      <c r="D67" s="13"/>
      <c r="E67" s="13" t="s">
        <v>186</v>
      </c>
      <c r="F67" s="13"/>
      <c r="G67" s="13"/>
      <c r="H67" s="13"/>
      <c r="I67" s="13" t="s">
        <v>187</v>
      </c>
      <c r="J67" s="13"/>
      <c r="K67" s="13"/>
      <c r="L67" s="13"/>
    </row>
    <row r="68" spans="1:12" x14ac:dyDescent="0.3">
      <c r="A68" s="3" t="s">
        <v>185</v>
      </c>
      <c r="B68" s="3"/>
      <c r="C68" s="3"/>
      <c r="D68" s="3"/>
      <c r="E68" s="3" t="s">
        <v>186</v>
      </c>
      <c r="F68" s="3"/>
      <c r="G68" s="3"/>
      <c r="H68" s="3"/>
      <c r="I68" s="3" t="s">
        <v>188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5658A-C217-4188-AA93-BA70C06FF145}">
  <dimension ref="A1:T11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189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190</v>
      </c>
      <c r="C11" s="10" t="s">
        <v>21</v>
      </c>
      <c r="D11" s="11">
        <f>D12</f>
        <v>3012000</v>
      </c>
      <c r="E11" s="11">
        <f>E12</f>
        <v>2393000</v>
      </c>
      <c r="F11" s="11">
        <f>G11+H11</f>
        <v>4050430</v>
      </c>
      <c r="G11" s="11">
        <f>G12</f>
        <v>1144437</v>
      </c>
      <c r="H11" s="11">
        <f>H12</f>
        <v>2905993</v>
      </c>
      <c r="I11" s="11">
        <f>I12</f>
        <v>2283789</v>
      </c>
      <c r="J11" s="11">
        <f>J12</f>
        <v>0</v>
      </c>
      <c r="K11" s="11">
        <f>F11-I11-J11</f>
        <v>1766641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D13+D44</f>
        <v>3012000</v>
      </c>
      <c r="E12" s="11">
        <f>E13+E44</f>
        <v>2393000</v>
      </c>
      <c r="F12" s="11">
        <f>G12+H12</f>
        <v>4050430</v>
      </c>
      <c r="G12" s="11">
        <f>G13+G44</f>
        <v>1144437</v>
      </c>
      <c r="H12" s="11">
        <f>H13+H44</f>
        <v>2905993</v>
      </c>
      <c r="I12" s="11">
        <f>I13+I44</f>
        <v>2283789</v>
      </c>
      <c r="J12" s="11">
        <f>J13+J44</f>
        <v>0</v>
      </c>
      <c r="K12" s="11">
        <f>F12-I12-J12</f>
        <v>1766641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D14+D22+D32+D41</f>
        <v>3226300</v>
      </c>
      <c r="E13" s="11">
        <f>E14+E22+E32+E41</f>
        <v>2652300</v>
      </c>
      <c r="F13" s="11">
        <f>G13+H13</f>
        <v>3717497</v>
      </c>
      <c r="G13" s="11">
        <f>G14+G22+G32+G41</f>
        <v>585431</v>
      </c>
      <c r="H13" s="11">
        <f>H14+H22+H32+H41</f>
        <v>3132066</v>
      </c>
      <c r="I13" s="11">
        <f>I14+I22+I32+I41</f>
        <v>2557145</v>
      </c>
      <c r="J13" s="11">
        <f>J14+J22+J32+J41</f>
        <v>0</v>
      </c>
      <c r="K13" s="11">
        <f>F13-I13-J13</f>
        <v>1160352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430900</v>
      </c>
      <c r="E14" s="11">
        <f>+E15</f>
        <v>346900</v>
      </c>
      <c r="F14" s="11">
        <f>G14+H14</f>
        <v>335680</v>
      </c>
      <c r="G14" s="11">
        <f>+G15</f>
        <v>0</v>
      </c>
      <c r="H14" s="11">
        <f>+H15</f>
        <v>335680</v>
      </c>
      <c r="I14" s="11">
        <f>+I15</f>
        <v>335680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191</v>
      </c>
      <c r="B15" s="10" t="s">
        <v>35</v>
      </c>
      <c r="C15" s="10" t="s">
        <v>36</v>
      </c>
      <c r="D15" s="11">
        <f>D16+D18</f>
        <v>430900</v>
      </c>
      <c r="E15" s="11">
        <f>E16+E18</f>
        <v>346900</v>
      </c>
      <c r="F15" s="11">
        <f>G15+H15</f>
        <v>335680</v>
      </c>
      <c r="G15" s="11">
        <f>G16+G18</f>
        <v>0</v>
      </c>
      <c r="H15" s="11">
        <f>H16+H18</f>
        <v>335680</v>
      </c>
      <c r="I15" s="11">
        <f>I16+I18</f>
        <v>335680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5900</v>
      </c>
      <c r="E16" s="11">
        <f>+E17</f>
        <v>3900</v>
      </c>
      <c r="F16" s="11">
        <f>G16+H16</f>
        <v>6345</v>
      </c>
      <c r="G16" s="11">
        <f>+G17</f>
        <v>0</v>
      </c>
      <c r="H16" s="11">
        <f>+H17</f>
        <v>6345</v>
      </c>
      <c r="I16" s="11">
        <f>+I17</f>
        <v>6345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192</v>
      </c>
      <c r="B17" s="10" t="s">
        <v>41</v>
      </c>
      <c r="C17" s="10" t="s">
        <v>42</v>
      </c>
      <c r="D17" s="11">
        <v>5900</v>
      </c>
      <c r="E17" s="11">
        <v>3900</v>
      </c>
      <c r="F17" s="11">
        <f>G17+H17</f>
        <v>6345</v>
      </c>
      <c r="G17" s="11">
        <v>0</v>
      </c>
      <c r="H17" s="11">
        <v>6345</v>
      </c>
      <c r="I17" s="11">
        <v>6345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425000</v>
      </c>
      <c r="E18" s="11">
        <f>E19+E20+E21</f>
        <v>343000</v>
      </c>
      <c r="F18" s="11">
        <f>G18+H18</f>
        <v>329335</v>
      </c>
      <c r="G18" s="11">
        <f>G19+G20+G21</f>
        <v>0</v>
      </c>
      <c r="H18" s="11">
        <f>H19+H20+H21</f>
        <v>329335</v>
      </c>
      <c r="I18" s="11">
        <f>I19+I20+I21</f>
        <v>329335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181000</v>
      </c>
      <c r="E19" s="11">
        <v>136000</v>
      </c>
      <c r="F19" s="11">
        <f>G19+H19</f>
        <v>151836</v>
      </c>
      <c r="G19" s="11">
        <v>0</v>
      </c>
      <c r="H19" s="11">
        <v>151836</v>
      </c>
      <c r="I19" s="11">
        <v>151836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144000</v>
      </c>
      <c r="E20" s="11">
        <v>107000</v>
      </c>
      <c r="F20" s="11">
        <f>G20+H20</f>
        <v>108179</v>
      </c>
      <c r="G20" s="11">
        <v>0</v>
      </c>
      <c r="H20" s="11">
        <v>108179</v>
      </c>
      <c r="I20" s="11">
        <v>108179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100000</v>
      </c>
      <c r="E21" s="11">
        <v>100000</v>
      </c>
      <c r="F21" s="11">
        <f>G21+H21</f>
        <v>69320</v>
      </c>
      <c r="G21" s="11">
        <v>0</v>
      </c>
      <c r="H21" s="11">
        <v>69320</v>
      </c>
      <c r="I21" s="11">
        <v>69320</v>
      </c>
      <c r="J21" s="11">
        <v>0</v>
      </c>
      <c r="K21" s="11">
        <f>F21-I21-J21</f>
        <v>0</v>
      </c>
    </row>
    <row r="22" spans="1:11" s="6" customFormat="1" x14ac:dyDescent="0.3">
      <c r="A22" s="10" t="s">
        <v>193</v>
      </c>
      <c r="B22" s="10" t="s">
        <v>56</v>
      </c>
      <c r="C22" s="10" t="s">
        <v>57</v>
      </c>
      <c r="D22" s="11">
        <f>D23</f>
        <v>319400</v>
      </c>
      <c r="E22" s="11">
        <f>E23</f>
        <v>263400</v>
      </c>
      <c r="F22" s="11">
        <f>G22+H22</f>
        <v>1321422</v>
      </c>
      <c r="G22" s="11">
        <f>G23</f>
        <v>559372</v>
      </c>
      <c r="H22" s="11">
        <f>H23</f>
        <v>762050</v>
      </c>
      <c r="I22" s="11">
        <f>I23</f>
        <v>195531</v>
      </c>
      <c r="J22" s="11">
        <f>J23</f>
        <v>0</v>
      </c>
      <c r="K22" s="11">
        <f>F22-I22-J22</f>
        <v>1125891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319400</v>
      </c>
      <c r="E23" s="11">
        <f>E24+E27+E31</f>
        <v>263400</v>
      </c>
      <c r="F23" s="11">
        <f>G23+H23</f>
        <v>1321422</v>
      </c>
      <c r="G23" s="11">
        <f>G24+G27+G31</f>
        <v>559372</v>
      </c>
      <c r="H23" s="11">
        <f>H24+H27+H31</f>
        <v>762050</v>
      </c>
      <c r="I23" s="11">
        <f>I24+I27+I31</f>
        <v>195531</v>
      </c>
      <c r="J23" s="11">
        <f>J24+J27+J31</f>
        <v>0</v>
      </c>
      <c r="K23" s="11">
        <f>F23-I23-J23</f>
        <v>1125891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38000</v>
      </c>
      <c r="E24" s="11">
        <f>E25+E26</f>
        <v>30000</v>
      </c>
      <c r="F24" s="11">
        <f>G24+H24</f>
        <v>138408</v>
      </c>
      <c r="G24" s="11">
        <f>G25+G26</f>
        <v>37435</v>
      </c>
      <c r="H24" s="11">
        <f>H25+H26</f>
        <v>100973</v>
      </c>
      <c r="I24" s="11">
        <f>I25+I26</f>
        <v>24972</v>
      </c>
      <c r="J24" s="11">
        <f>J25+J26</f>
        <v>0</v>
      </c>
      <c r="K24" s="11">
        <f>F24-I24-J24</f>
        <v>113436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23000</v>
      </c>
      <c r="E25" s="11">
        <v>18000</v>
      </c>
      <c r="F25" s="11">
        <f>G25+H25</f>
        <v>94417</v>
      </c>
      <c r="G25" s="11">
        <v>25114</v>
      </c>
      <c r="H25" s="11">
        <v>69303</v>
      </c>
      <c r="I25" s="11">
        <v>18545</v>
      </c>
      <c r="J25" s="11">
        <v>0</v>
      </c>
      <c r="K25" s="11">
        <f>F25-I25-J25</f>
        <v>75872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15000</v>
      </c>
      <c r="E26" s="11">
        <v>12000</v>
      </c>
      <c r="F26" s="11">
        <f>G26+H26</f>
        <v>43991</v>
      </c>
      <c r="G26" s="11">
        <v>12321</v>
      </c>
      <c r="H26" s="11">
        <v>31670</v>
      </c>
      <c r="I26" s="11">
        <v>6427</v>
      </c>
      <c r="J26" s="11">
        <v>0</v>
      </c>
      <c r="K26" s="11">
        <f>F26-I26-J26</f>
        <v>37564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280400</v>
      </c>
      <c r="E27" s="11">
        <f>E28+E29+E30</f>
        <v>232400</v>
      </c>
      <c r="F27" s="11">
        <f>G27+H27</f>
        <v>1182634</v>
      </c>
      <c r="G27" s="11">
        <f>G28+G29+G30</f>
        <v>521937</v>
      </c>
      <c r="H27" s="11">
        <f>H28+H29+H30</f>
        <v>660697</v>
      </c>
      <c r="I27" s="11">
        <f>I28+I29+I30</f>
        <v>170179</v>
      </c>
      <c r="J27" s="11">
        <f>J28+J29+J30</f>
        <v>0</v>
      </c>
      <c r="K27" s="11">
        <f>F27-I27-J27</f>
        <v>1012455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47000</v>
      </c>
      <c r="E28" s="11">
        <v>37000</v>
      </c>
      <c r="F28" s="11">
        <f>G28+H28</f>
        <v>184389</v>
      </c>
      <c r="G28" s="11">
        <v>73116</v>
      </c>
      <c r="H28" s="11">
        <v>111273</v>
      </c>
      <c r="I28" s="11">
        <v>31994</v>
      </c>
      <c r="J28" s="11">
        <v>0</v>
      </c>
      <c r="K28" s="11">
        <f>F28-I28-J28</f>
        <v>152395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3400</v>
      </c>
      <c r="E29" s="11">
        <v>3400</v>
      </c>
      <c r="F29" s="11">
        <f>G29+H29</f>
        <v>18903</v>
      </c>
      <c r="G29" s="11">
        <v>1927</v>
      </c>
      <c r="H29" s="11">
        <v>16976</v>
      </c>
      <c r="I29" s="11">
        <v>3675</v>
      </c>
      <c r="J29" s="11">
        <v>0</v>
      </c>
      <c r="K29" s="11">
        <f>F29-I29-J29</f>
        <v>15228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230000</v>
      </c>
      <c r="E30" s="11">
        <v>192000</v>
      </c>
      <c r="F30" s="11">
        <f>G30+H30</f>
        <v>979342</v>
      </c>
      <c r="G30" s="11">
        <v>446894</v>
      </c>
      <c r="H30" s="11">
        <v>532448</v>
      </c>
      <c r="I30" s="11">
        <v>134510</v>
      </c>
      <c r="J30" s="11">
        <v>0</v>
      </c>
      <c r="K30" s="11">
        <f>F30-I30-J30</f>
        <v>844832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1000</v>
      </c>
      <c r="E31" s="11">
        <v>1000</v>
      </c>
      <c r="F31" s="11">
        <f>G31+H31</f>
        <v>380</v>
      </c>
      <c r="G31" s="11">
        <v>0</v>
      </c>
      <c r="H31" s="11">
        <v>380</v>
      </c>
      <c r="I31" s="11">
        <v>380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194</v>
      </c>
      <c r="B32" s="10" t="s">
        <v>86</v>
      </c>
      <c r="C32" s="10" t="s">
        <v>87</v>
      </c>
      <c r="D32" s="11">
        <f>D33+D37</f>
        <v>2441000</v>
      </c>
      <c r="E32" s="11">
        <f>E33+E37</f>
        <v>2007000</v>
      </c>
      <c r="F32" s="11">
        <f>G32+H32</f>
        <v>2035551</v>
      </c>
      <c r="G32" s="11">
        <f>G33+G37</f>
        <v>19934</v>
      </c>
      <c r="H32" s="11">
        <f>H33+H37</f>
        <v>2015617</v>
      </c>
      <c r="I32" s="11">
        <f>I33+I37</f>
        <v>2006979</v>
      </c>
      <c r="J32" s="11">
        <f>J33+J37</f>
        <v>0</v>
      </c>
      <c r="K32" s="11">
        <f>F32-I32-J32</f>
        <v>28572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2407000</v>
      </c>
      <c r="E33" s="11">
        <f>+E34+E35+E36</f>
        <v>1978000</v>
      </c>
      <c r="F33" s="11">
        <f>G33+H33</f>
        <v>1978000</v>
      </c>
      <c r="G33" s="11">
        <f>+G34+G35+G36</f>
        <v>0</v>
      </c>
      <c r="H33" s="11">
        <f>+H34+H35+H36</f>
        <v>1978000</v>
      </c>
      <c r="I33" s="11">
        <f>+I34+I35+I36</f>
        <v>1978000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195</v>
      </c>
      <c r="B34" s="10" t="s">
        <v>92</v>
      </c>
      <c r="C34" s="10" t="s">
        <v>93</v>
      </c>
      <c r="D34" s="11">
        <v>639000</v>
      </c>
      <c r="E34" s="11">
        <v>512000</v>
      </c>
      <c r="F34" s="11">
        <f>G34+H34</f>
        <v>512000</v>
      </c>
      <c r="G34" s="11">
        <v>0</v>
      </c>
      <c r="H34" s="11">
        <v>512000</v>
      </c>
      <c r="I34" s="11">
        <v>512000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196</v>
      </c>
      <c r="B35" s="10" t="s">
        <v>95</v>
      </c>
      <c r="C35" s="10" t="s">
        <v>96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1738000</v>
      </c>
      <c r="E36" s="11">
        <v>1444000</v>
      </c>
      <c r="F36" s="11">
        <f>G36+H36</f>
        <v>1444000</v>
      </c>
      <c r="G36" s="11">
        <v>0</v>
      </c>
      <c r="H36" s="11">
        <v>1444000</v>
      </c>
      <c r="I36" s="11">
        <v>1444000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197</v>
      </c>
      <c r="B37" s="10" t="s">
        <v>101</v>
      </c>
      <c r="C37" s="10" t="s">
        <v>102</v>
      </c>
      <c r="D37" s="11">
        <f>D38</f>
        <v>34000</v>
      </c>
      <c r="E37" s="11">
        <f>E38</f>
        <v>29000</v>
      </c>
      <c r="F37" s="11">
        <f>G37+H37</f>
        <v>57551</v>
      </c>
      <c r="G37" s="11">
        <f>G38</f>
        <v>19934</v>
      </c>
      <c r="H37" s="11">
        <f>H38</f>
        <v>37617</v>
      </c>
      <c r="I37" s="11">
        <f>I38</f>
        <v>28979</v>
      </c>
      <c r="J37" s="11">
        <f>J38</f>
        <v>0</v>
      </c>
      <c r="K37" s="11">
        <f>F37-I37-J37</f>
        <v>28572</v>
      </c>
    </row>
    <row r="38" spans="1:11" s="6" customFormat="1" ht="21.6" x14ac:dyDescent="0.3">
      <c r="A38" s="10" t="s">
        <v>198</v>
      </c>
      <c r="B38" s="10" t="s">
        <v>104</v>
      </c>
      <c r="C38" s="10" t="s">
        <v>105</v>
      </c>
      <c r="D38" s="11">
        <f>D39+D40</f>
        <v>34000</v>
      </c>
      <c r="E38" s="11">
        <f>E39+E40</f>
        <v>29000</v>
      </c>
      <c r="F38" s="11">
        <f>G38+H38</f>
        <v>57551</v>
      </c>
      <c r="G38" s="11">
        <f>G39+G40</f>
        <v>19934</v>
      </c>
      <c r="H38" s="11">
        <f>H39+H40</f>
        <v>37617</v>
      </c>
      <c r="I38" s="11">
        <f>I39+I40</f>
        <v>28979</v>
      </c>
      <c r="J38" s="11">
        <f>J39+J40</f>
        <v>0</v>
      </c>
      <c r="K38" s="11">
        <f>F38-I38-J38</f>
        <v>28572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32000</v>
      </c>
      <c r="E39" s="11">
        <v>27000</v>
      </c>
      <c r="F39" s="11">
        <f>G39+H39</f>
        <v>55758</v>
      </c>
      <c r="G39" s="11">
        <v>19899</v>
      </c>
      <c r="H39" s="11">
        <v>35859</v>
      </c>
      <c r="I39" s="11">
        <v>27663</v>
      </c>
      <c r="J39" s="11">
        <v>0</v>
      </c>
      <c r="K39" s="11">
        <f>F39-I39-J39</f>
        <v>28095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1793</v>
      </c>
      <c r="G40" s="11">
        <v>35</v>
      </c>
      <c r="H40" s="11">
        <v>1758</v>
      </c>
      <c r="I40" s="11">
        <v>1316</v>
      </c>
      <c r="J40" s="11">
        <v>0</v>
      </c>
      <c r="K40" s="11">
        <f>F40-I40-J40</f>
        <v>477</v>
      </c>
    </row>
    <row r="41" spans="1:11" s="6" customFormat="1" x14ac:dyDescent="0.3">
      <c r="A41" s="10" t="s">
        <v>199</v>
      </c>
      <c r="B41" s="10" t="s">
        <v>113</v>
      </c>
      <c r="C41" s="10" t="s">
        <v>114</v>
      </c>
      <c r="D41" s="11">
        <f>D42</f>
        <v>35000</v>
      </c>
      <c r="E41" s="11">
        <f>E42</f>
        <v>35000</v>
      </c>
      <c r="F41" s="11">
        <f>G41+H41</f>
        <v>24844</v>
      </c>
      <c r="G41" s="11">
        <f>G42</f>
        <v>6125</v>
      </c>
      <c r="H41" s="11">
        <f>H42</f>
        <v>18719</v>
      </c>
      <c r="I41" s="11">
        <f>I42</f>
        <v>18955</v>
      </c>
      <c r="J41" s="11">
        <f>J42</f>
        <v>0</v>
      </c>
      <c r="K41" s="11">
        <f>F41-I41-J41</f>
        <v>5889</v>
      </c>
    </row>
    <row r="42" spans="1:11" s="6" customFormat="1" x14ac:dyDescent="0.3">
      <c r="A42" s="10" t="s">
        <v>200</v>
      </c>
      <c r="B42" s="10" t="s">
        <v>116</v>
      </c>
      <c r="C42" s="10" t="s">
        <v>117</v>
      </c>
      <c r="D42" s="11">
        <f>D43</f>
        <v>35000</v>
      </c>
      <c r="E42" s="11">
        <f>E43</f>
        <v>35000</v>
      </c>
      <c r="F42" s="11">
        <f>G42+H42</f>
        <v>24844</v>
      </c>
      <c r="G42" s="11">
        <f>G43</f>
        <v>6125</v>
      </c>
      <c r="H42" s="11">
        <f>H43</f>
        <v>18719</v>
      </c>
      <c r="I42" s="11">
        <f>I43</f>
        <v>18955</v>
      </c>
      <c r="J42" s="11">
        <f>J43</f>
        <v>0</v>
      </c>
      <c r="K42" s="11">
        <f>F42-I42-J42</f>
        <v>5889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v>35000</v>
      </c>
      <c r="E43" s="11">
        <v>35000</v>
      </c>
      <c r="F43" s="11">
        <f>G43+H43</f>
        <v>24844</v>
      </c>
      <c r="G43" s="11">
        <v>6125</v>
      </c>
      <c r="H43" s="11">
        <v>18719</v>
      </c>
      <c r="I43" s="11">
        <v>18955</v>
      </c>
      <c r="J43" s="11">
        <v>0</v>
      </c>
      <c r="K43" s="11">
        <f>F43-I43-J43</f>
        <v>5889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D45+D49</f>
        <v>-214300</v>
      </c>
      <c r="E44" s="11">
        <f>E45+E49</f>
        <v>-259300</v>
      </c>
      <c r="F44" s="11">
        <f>G44+H44</f>
        <v>332933</v>
      </c>
      <c r="G44" s="11">
        <f>G45+G49</f>
        <v>559006</v>
      </c>
      <c r="H44" s="11">
        <f>H45+H49</f>
        <v>-226073</v>
      </c>
      <c r="I44" s="11">
        <f>I45+I49</f>
        <v>-273356</v>
      </c>
      <c r="J44" s="11">
        <f>J45+J49</f>
        <v>0</v>
      </c>
      <c r="K44" s="11">
        <f>F44-I44-J44</f>
        <v>606289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</f>
        <v>26000</v>
      </c>
      <c r="E45" s="11">
        <f>E46</f>
        <v>20000</v>
      </c>
      <c r="F45" s="11">
        <f>G45+H45</f>
        <v>33979</v>
      </c>
      <c r="G45" s="11">
        <f>G46</f>
        <v>2892</v>
      </c>
      <c r="H45" s="11">
        <f>H46</f>
        <v>31087</v>
      </c>
      <c r="I45" s="11">
        <f>I46</f>
        <v>17207</v>
      </c>
      <c r="J45" s="11">
        <f>J46</f>
        <v>0</v>
      </c>
      <c r="K45" s="11">
        <f>F45-I45-J45</f>
        <v>16772</v>
      </c>
    </row>
    <row r="46" spans="1:11" s="6" customFormat="1" ht="21.6" x14ac:dyDescent="0.3">
      <c r="A46" s="10" t="s">
        <v>121</v>
      </c>
      <c r="B46" s="10" t="s">
        <v>128</v>
      </c>
      <c r="C46" s="10" t="s">
        <v>129</v>
      </c>
      <c r="D46" s="11">
        <f>+D47</f>
        <v>26000</v>
      </c>
      <c r="E46" s="11">
        <f>+E47</f>
        <v>20000</v>
      </c>
      <c r="F46" s="11">
        <f>G46+H46</f>
        <v>33979</v>
      </c>
      <c r="G46" s="11">
        <f>+G47</f>
        <v>2892</v>
      </c>
      <c r="H46" s="11">
        <f>+H47</f>
        <v>31087</v>
      </c>
      <c r="I46" s="11">
        <f>+I47</f>
        <v>17207</v>
      </c>
      <c r="J46" s="11">
        <f>+J47</f>
        <v>0</v>
      </c>
      <c r="K46" s="11">
        <f>F46-I46-J46</f>
        <v>16772</v>
      </c>
    </row>
    <row r="47" spans="1:11" s="6" customFormat="1" x14ac:dyDescent="0.3">
      <c r="A47" s="10" t="s">
        <v>201</v>
      </c>
      <c r="B47" s="10" t="s">
        <v>131</v>
      </c>
      <c r="C47" s="10" t="s">
        <v>132</v>
      </c>
      <c r="D47" s="11">
        <f>D48</f>
        <v>26000</v>
      </c>
      <c r="E47" s="11">
        <f>E48</f>
        <v>20000</v>
      </c>
      <c r="F47" s="11">
        <f>G47+H47</f>
        <v>33979</v>
      </c>
      <c r="G47" s="11">
        <f>G48</f>
        <v>2892</v>
      </c>
      <c r="H47" s="11">
        <f>H48</f>
        <v>31087</v>
      </c>
      <c r="I47" s="11">
        <f>I48</f>
        <v>17207</v>
      </c>
      <c r="J47" s="11">
        <f>J48</f>
        <v>0</v>
      </c>
      <c r="K47" s="11">
        <f>F47-I47-J47</f>
        <v>16772</v>
      </c>
    </row>
    <row r="48" spans="1:11" s="6" customFormat="1" ht="21.6" x14ac:dyDescent="0.3">
      <c r="A48" s="10" t="s">
        <v>202</v>
      </c>
      <c r="B48" s="10" t="s">
        <v>134</v>
      </c>
      <c r="C48" s="10" t="s">
        <v>135</v>
      </c>
      <c r="D48" s="11">
        <v>26000</v>
      </c>
      <c r="E48" s="11">
        <v>20000</v>
      </c>
      <c r="F48" s="11">
        <f>G48+H48</f>
        <v>33979</v>
      </c>
      <c r="G48" s="11">
        <v>2892</v>
      </c>
      <c r="H48" s="11">
        <v>31087</v>
      </c>
      <c r="I48" s="11">
        <v>17207</v>
      </c>
      <c r="J48" s="11">
        <v>0</v>
      </c>
      <c r="K48" s="11">
        <f>F48-I48-J48</f>
        <v>16772</v>
      </c>
    </row>
    <row r="49" spans="1:12" s="6" customFormat="1" ht="21.6" x14ac:dyDescent="0.3">
      <c r="A49" s="10" t="s">
        <v>203</v>
      </c>
      <c r="B49" s="10" t="s">
        <v>137</v>
      </c>
      <c r="C49" s="10" t="s">
        <v>138</v>
      </c>
      <c r="D49" s="11">
        <f>+D50+D53+D55</f>
        <v>-240300</v>
      </c>
      <c r="E49" s="11">
        <f>+E50+E53+E55</f>
        <v>-279300</v>
      </c>
      <c r="F49" s="11">
        <f>G49+H49</f>
        <v>298954</v>
      </c>
      <c r="G49" s="11">
        <f>+G50+G53+G55</f>
        <v>556114</v>
      </c>
      <c r="H49" s="11">
        <f>+H50+H53+H55</f>
        <v>-257160</v>
      </c>
      <c r="I49" s="11">
        <f>+I50+I53+I55</f>
        <v>-290563</v>
      </c>
      <c r="J49" s="11">
        <f>+J50+J53+J55</f>
        <v>0</v>
      </c>
      <c r="K49" s="11">
        <f>F49-I49-J49</f>
        <v>589517</v>
      </c>
    </row>
    <row r="50" spans="1:12" s="6" customFormat="1" ht="21.6" x14ac:dyDescent="0.3">
      <c r="A50" s="10" t="s">
        <v>204</v>
      </c>
      <c r="B50" s="10" t="s">
        <v>140</v>
      </c>
      <c r="C50" s="10" t="s">
        <v>141</v>
      </c>
      <c r="D50" s="11">
        <f>D51</f>
        <v>158000</v>
      </c>
      <c r="E50" s="11">
        <f>E51</f>
        <v>138000</v>
      </c>
      <c r="F50" s="11">
        <f>G50+H50</f>
        <v>603903</v>
      </c>
      <c r="G50" s="11">
        <f>G51</f>
        <v>556114</v>
      </c>
      <c r="H50" s="11">
        <f>H51</f>
        <v>47789</v>
      </c>
      <c r="I50" s="11">
        <f>I51</f>
        <v>55529</v>
      </c>
      <c r="J50" s="11">
        <f>J51</f>
        <v>0</v>
      </c>
      <c r="K50" s="11">
        <f>F50-I50-J50</f>
        <v>548374</v>
      </c>
    </row>
    <row r="51" spans="1:12" s="6" customFormat="1" ht="21.6" x14ac:dyDescent="0.3">
      <c r="A51" s="10" t="s">
        <v>205</v>
      </c>
      <c r="B51" s="10" t="s">
        <v>143</v>
      </c>
      <c r="C51" s="10" t="s">
        <v>144</v>
      </c>
      <c r="D51" s="11">
        <f>D52</f>
        <v>158000</v>
      </c>
      <c r="E51" s="11">
        <f>E52</f>
        <v>138000</v>
      </c>
      <c r="F51" s="11">
        <f>G51+H51</f>
        <v>603903</v>
      </c>
      <c r="G51" s="11">
        <f>G52</f>
        <v>556114</v>
      </c>
      <c r="H51" s="11">
        <f>H52</f>
        <v>47789</v>
      </c>
      <c r="I51" s="11">
        <f>I52</f>
        <v>55529</v>
      </c>
      <c r="J51" s="11">
        <f>J52</f>
        <v>0</v>
      </c>
      <c r="K51" s="11">
        <f>F51-I51-J51</f>
        <v>548374</v>
      </c>
    </row>
    <row r="52" spans="1:12" s="6" customFormat="1" ht="21.6" x14ac:dyDescent="0.3">
      <c r="A52" s="10" t="s">
        <v>139</v>
      </c>
      <c r="B52" s="10" t="s">
        <v>146</v>
      </c>
      <c r="C52" s="10" t="s">
        <v>147</v>
      </c>
      <c r="D52" s="11">
        <v>158000</v>
      </c>
      <c r="E52" s="11">
        <v>138000</v>
      </c>
      <c r="F52" s="11">
        <f>G52+H52</f>
        <v>603903</v>
      </c>
      <c r="G52" s="11">
        <v>556114</v>
      </c>
      <c r="H52" s="11">
        <v>47789</v>
      </c>
      <c r="I52" s="11">
        <v>55529</v>
      </c>
      <c r="J52" s="11">
        <v>0</v>
      </c>
      <c r="K52" s="11">
        <f>F52-I52-J52</f>
        <v>548374</v>
      </c>
    </row>
    <row r="53" spans="1:12" s="6" customFormat="1" ht="31.8" x14ac:dyDescent="0.3">
      <c r="A53" s="10" t="s">
        <v>206</v>
      </c>
      <c r="B53" s="10" t="s">
        <v>149</v>
      </c>
      <c r="C53" s="10" t="s">
        <v>150</v>
      </c>
      <c r="D53" s="11">
        <f>+D54</f>
        <v>75000</v>
      </c>
      <c r="E53" s="11">
        <f>+E54</f>
        <v>56000</v>
      </c>
      <c r="F53" s="11">
        <f>G53+H53</f>
        <v>57005</v>
      </c>
      <c r="G53" s="11">
        <f>+G54</f>
        <v>0</v>
      </c>
      <c r="H53" s="11">
        <f>+H54</f>
        <v>57005</v>
      </c>
      <c r="I53" s="11">
        <f>+I54</f>
        <v>15862</v>
      </c>
      <c r="J53" s="11">
        <f>+J54</f>
        <v>0</v>
      </c>
      <c r="K53" s="11">
        <f>F53-I53-J53</f>
        <v>41143</v>
      </c>
    </row>
    <row r="54" spans="1:12" s="6" customFormat="1" x14ac:dyDescent="0.3">
      <c r="A54" s="10" t="s">
        <v>207</v>
      </c>
      <c r="B54" s="10" t="s">
        <v>152</v>
      </c>
      <c r="C54" s="10" t="s">
        <v>153</v>
      </c>
      <c r="D54" s="11">
        <v>75000</v>
      </c>
      <c r="E54" s="11">
        <v>56000</v>
      </c>
      <c r="F54" s="11">
        <f>G54+H54</f>
        <v>57005</v>
      </c>
      <c r="G54" s="11">
        <v>0</v>
      </c>
      <c r="H54" s="11">
        <v>57005</v>
      </c>
      <c r="I54" s="11">
        <v>15862</v>
      </c>
      <c r="J54" s="11">
        <v>0</v>
      </c>
      <c r="K54" s="11">
        <f>F54-I54-J54</f>
        <v>41143</v>
      </c>
    </row>
    <row r="55" spans="1:12" s="6" customFormat="1" ht="21.6" x14ac:dyDescent="0.3">
      <c r="A55" s="10" t="s">
        <v>208</v>
      </c>
      <c r="B55" s="10" t="s">
        <v>209</v>
      </c>
      <c r="C55" s="10" t="s">
        <v>210</v>
      </c>
      <c r="D55" s="11">
        <f>+D56</f>
        <v>-473300</v>
      </c>
      <c r="E55" s="11">
        <f>+E56</f>
        <v>-473300</v>
      </c>
      <c r="F55" s="11">
        <f>G55+H55</f>
        <v>-361954</v>
      </c>
      <c r="G55" s="11">
        <f>+G56</f>
        <v>0</v>
      </c>
      <c r="H55" s="11">
        <f>+H56</f>
        <v>-361954</v>
      </c>
      <c r="I55" s="11">
        <f>+I56</f>
        <v>-361954</v>
      </c>
      <c r="J55" s="11">
        <f>+J56</f>
        <v>0</v>
      </c>
      <c r="K55" s="11">
        <f>F55-I55-J55</f>
        <v>0</v>
      </c>
    </row>
    <row r="56" spans="1:12" s="6" customFormat="1" ht="31.8" x14ac:dyDescent="0.3">
      <c r="A56" s="10" t="s">
        <v>211</v>
      </c>
      <c r="B56" s="10" t="s">
        <v>155</v>
      </c>
      <c r="C56" s="10" t="s">
        <v>156</v>
      </c>
      <c r="D56" s="11">
        <v>-473300</v>
      </c>
      <c r="E56" s="11">
        <v>-473300</v>
      </c>
      <c r="F56" s="11">
        <f>G56+H56</f>
        <v>-361954</v>
      </c>
      <c r="G56" s="11">
        <v>0</v>
      </c>
      <c r="H56" s="11">
        <v>-361954</v>
      </c>
      <c r="I56" s="11">
        <v>-361954</v>
      </c>
      <c r="J56" s="11">
        <v>0</v>
      </c>
      <c r="K56" s="11">
        <f>F56-I56-J56</f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3">
      <c r="A58" s="13" t="s">
        <v>184</v>
      </c>
      <c r="B58" s="13"/>
      <c r="C58" s="13"/>
      <c r="D58" s="13"/>
      <c r="E58" s="13" t="s">
        <v>186</v>
      </c>
      <c r="F58" s="13"/>
      <c r="G58" s="13"/>
      <c r="H58" s="13"/>
      <c r="I58" s="13" t="s">
        <v>187</v>
      </c>
      <c r="J58" s="13"/>
      <c r="K58" s="13"/>
      <c r="L58" s="13"/>
    </row>
    <row r="59" spans="1:12" x14ac:dyDescent="0.3">
      <c r="A59" s="3" t="s">
        <v>185</v>
      </c>
      <c r="B59" s="3"/>
      <c r="C59" s="3"/>
      <c r="D59" s="3"/>
      <c r="E59" s="3" t="s">
        <v>186</v>
      </c>
      <c r="F59" s="3"/>
      <c r="G59" s="3"/>
      <c r="H59" s="3"/>
      <c r="I59" s="3" t="s">
        <v>188</v>
      </c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A58:D58"/>
    <mergeCell ref="A59:D59"/>
    <mergeCell ref="E58:H58"/>
    <mergeCell ref="E59:H59"/>
    <mergeCell ref="I58:L58"/>
    <mergeCell ref="I59:L5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C7512-C20A-4304-AE02-FEDF1A0994E4}">
  <dimension ref="A1:T5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212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213</v>
      </c>
      <c r="C11" s="10" t="s">
        <v>21</v>
      </c>
      <c r="D11" s="11">
        <f>D12+D17+D20</f>
        <v>6772600</v>
      </c>
      <c r="E11" s="11">
        <f>E12+E17+E20</f>
        <v>6772600</v>
      </c>
      <c r="F11" s="11">
        <f>G11+H11</f>
        <v>2744922</v>
      </c>
      <c r="G11" s="11">
        <f>G12+G17+G20</f>
        <v>0</v>
      </c>
      <c r="H11" s="11">
        <f>H12+H17+H20</f>
        <v>2744922</v>
      </c>
      <c r="I11" s="11">
        <f>I12+I17+I20</f>
        <v>2744922</v>
      </c>
      <c r="J11" s="11">
        <f>J12+J17+J20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473300</v>
      </c>
      <c r="E12" s="11">
        <f>+E13</f>
        <v>473300</v>
      </c>
      <c r="F12" s="11">
        <f>G12+H12</f>
        <v>361954</v>
      </c>
      <c r="G12" s="11">
        <f>+G13</f>
        <v>0</v>
      </c>
      <c r="H12" s="11">
        <f>+H13</f>
        <v>361954</v>
      </c>
      <c r="I12" s="11">
        <f>+I13</f>
        <v>361954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214</v>
      </c>
      <c r="B13" s="10" t="s">
        <v>122</v>
      </c>
      <c r="C13" s="10" t="s">
        <v>123</v>
      </c>
      <c r="D13" s="11">
        <f>+D14</f>
        <v>473300</v>
      </c>
      <c r="E13" s="11">
        <f>+E14</f>
        <v>473300</v>
      </c>
      <c r="F13" s="11">
        <f>G13+H13</f>
        <v>361954</v>
      </c>
      <c r="G13" s="11">
        <f>+G14</f>
        <v>0</v>
      </c>
      <c r="H13" s="11">
        <f>+H14</f>
        <v>361954</v>
      </c>
      <c r="I13" s="11">
        <f>+I14</f>
        <v>361954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191</v>
      </c>
      <c r="B14" s="10" t="s">
        <v>137</v>
      </c>
      <c r="C14" s="10" t="s">
        <v>138</v>
      </c>
      <c r="D14" s="11">
        <f>+D15</f>
        <v>473300</v>
      </c>
      <c r="E14" s="11">
        <f>+E15</f>
        <v>473300</v>
      </c>
      <c r="F14" s="11">
        <f>G14+H14</f>
        <v>361954</v>
      </c>
      <c r="G14" s="11">
        <f>+G15</f>
        <v>0</v>
      </c>
      <c r="H14" s="11">
        <f>+H15</f>
        <v>361954</v>
      </c>
      <c r="I14" s="11">
        <f>+I15</f>
        <v>361954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209</v>
      </c>
      <c r="C15" s="10" t="s">
        <v>210</v>
      </c>
      <c r="D15" s="11">
        <f>+D16</f>
        <v>473300</v>
      </c>
      <c r="E15" s="11">
        <f>+E16</f>
        <v>473300</v>
      </c>
      <c r="F15" s="11">
        <f>G15+H15</f>
        <v>361954</v>
      </c>
      <c r="G15" s="11">
        <f>+G16</f>
        <v>0</v>
      </c>
      <c r="H15" s="11">
        <f>+H16</f>
        <v>361954</v>
      </c>
      <c r="I15" s="11">
        <f>+I16</f>
        <v>361954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215</v>
      </c>
      <c r="B16" s="10" t="s">
        <v>158</v>
      </c>
      <c r="C16" s="10" t="s">
        <v>159</v>
      </c>
      <c r="D16" s="11">
        <v>473300</v>
      </c>
      <c r="E16" s="11">
        <v>473300</v>
      </c>
      <c r="F16" s="11">
        <f>G16+H16</f>
        <v>361954</v>
      </c>
      <c r="G16" s="11">
        <v>0</v>
      </c>
      <c r="H16" s="11">
        <v>361954</v>
      </c>
      <c r="I16" s="11">
        <v>361954</v>
      </c>
      <c r="J16" s="11">
        <v>0</v>
      </c>
      <c r="K16" s="11">
        <f>F16-I16-J16</f>
        <v>0</v>
      </c>
    </row>
    <row r="17" spans="1:12" s="6" customFormat="1" x14ac:dyDescent="0.3">
      <c r="A17" s="10" t="s">
        <v>73</v>
      </c>
      <c r="B17" s="10" t="s">
        <v>161</v>
      </c>
      <c r="C17" s="10" t="s">
        <v>162</v>
      </c>
      <c r="D17" s="11">
        <f>D18</f>
        <v>0</v>
      </c>
      <c r="E17" s="11">
        <f>E18</f>
        <v>0</v>
      </c>
      <c r="F17" s="11">
        <f>G17+H17</f>
        <v>158565</v>
      </c>
      <c r="G17" s="11">
        <f>G18</f>
        <v>0</v>
      </c>
      <c r="H17" s="11">
        <f>H18</f>
        <v>158565</v>
      </c>
      <c r="I17" s="11">
        <f>I18</f>
        <v>158565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76</v>
      </c>
      <c r="B18" s="10" t="s">
        <v>164</v>
      </c>
      <c r="C18" s="10" t="s">
        <v>165</v>
      </c>
      <c r="D18" s="11">
        <f>+D19</f>
        <v>0</v>
      </c>
      <c r="E18" s="11">
        <f>+E19</f>
        <v>0</v>
      </c>
      <c r="F18" s="11">
        <f>G18+H18</f>
        <v>158565</v>
      </c>
      <c r="G18" s="11">
        <f>+G19</f>
        <v>0</v>
      </c>
      <c r="H18" s="11">
        <f>+H19</f>
        <v>158565</v>
      </c>
      <c r="I18" s="11">
        <f>+I19</f>
        <v>158565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82</v>
      </c>
      <c r="B19" s="10" t="s">
        <v>167</v>
      </c>
      <c r="C19" s="10" t="s">
        <v>168</v>
      </c>
      <c r="D19" s="11">
        <v>0</v>
      </c>
      <c r="E19" s="11">
        <v>0</v>
      </c>
      <c r="F19" s="11">
        <f>G19+H19</f>
        <v>158565</v>
      </c>
      <c r="G19" s="11">
        <v>0</v>
      </c>
      <c r="H19" s="11">
        <v>158565</v>
      </c>
      <c r="I19" s="11">
        <v>158565</v>
      </c>
      <c r="J19" s="11">
        <v>0</v>
      </c>
      <c r="K19" s="11">
        <f>F19-I19-J19</f>
        <v>0</v>
      </c>
    </row>
    <row r="20" spans="1:12" s="6" customFormat="1" x14ac:dyDescent="0.3">
      <c r="A20" s="10" t="s">
        <v>196</v>
      </c>
      <c r="B20" s="10" t="s">
        <v>170</v>
      </c>
      <c r="C20" s="10" t="s">
        <v>171</v>
      </c>
      <c r="D20" s="11">
        <f>D21</f>
        <v>6299300</v>
      </c>
      <c r="E20" s="11">
        <f>E21</f>
        <v>6299300</v>
      </c>
      <c r="F20" s="11">
        <f>G20+H20</f>
        <v>2224403</v>
      </c>
      <c r="G20" s="11">
        <f>G21</f>
        <v>0</v>
      </c>
      <c r="H20" s="11">
        <f>H21</f>
        <v>2224403</v>
      </c>
      <c r="I20" s="11">
        <f>I21</f>
        <v>2224403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94</v>
      </c>
      <c r="B21" s="10" t="s">
        <v>173</v>
      </c>
      <c r="C21" s="10" t="s">
        <v>174</v>
      </c>
      <c r="D21" s="11">
        <f>D22</f>
        <v>6299300</v>
      </c>
      <c r="E21" s="11">
        <f>E22</f>
        <v>6299300</v>
      </c>
      <c r="F21" s="11">
        <f>G21+H21</f>
        <v>2224403</v>
      </c>
      <c r="G21" s="11">
        <f>G22</f>
        <v>0</v>
      </c>
      <c r="H21" s="11">
        <f>H22</f>
        <v>2224403</v>
      </c>
      <c r="I21" s="11">
        <f>I22</f>
        <v>2224403</v>
      </c>
      <c r="J21" s="11">
        <f>J22</f>
        <v>0</v>
      </c>
      <c r="K21" s="11">
        <f>F21-I21-J21</f>
        <v>0</v>
      </c>
    </row>
    <row r="22" spans="1:12" s="6" customFormat="1" ht="82.8" x14ac:dyDescent="0.3">
      <c r="A22" s="10" t="s">
        <v>97</v>
      </c>
      <c r="B22" s="10" t="s">
        <v>176</v>
      </c>
      <c r="C22" s="10" t="s">
        <v>177</v>
      </c>
      <c r="D22" s="11">
        <f>+D23+D24</f>
        <v>6299300</v>
      </c>
      <c r="E22" s="11">
        <f>+E23+E24</f>
        <v>6299300</v>
      </c>
      <c r="F22" s="11">
        <f>G22+H22</f>
        <v>2224403</v>
      </c>
      <c r="G22" s="11">
        <f>+G23+G24</f>
        <v>0</v>
      </c>
      <c r="H22" s="11">
        <f>+H23+H24</f>
        <v>2224403</v>
      </c>
      <c r="I22" s="11">
        <f>+I23+I24</f>
        <v>2224403</v>
      </c>
      <c r="J22" s="11">
        <f>+J23+J24</f>
        <v>0</v>
      </c>
      <c r="K22" s="11">
        <f>F22-I22-J22</f>
        <v>0</v>
      </c>
    </row>
    <row r="23" spans="1:12" s="6" customFormat="1" ht="21.6" x14ac:dyDescent="0.3">
      <c r="A23" s="10" t="s">
        <v>118</v>
      </c>
      <c r="B23" s="10" t="s">
        <v>179</v>
      </c>
      <c r="C23" s="10" t="s">
        <v>180</v>
      </c>
      <c r="D23" s="11">
        <v>13000</v>
      </c>
      <c r="E23" s="11">
        <v>13000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x14ac:dyDescent="0.3">
      <c r="A24" s="10" t="s">
        <v>216</v>
      </c>
      <c r="B24" s="10" t="s">
        <v>182</v>
      </c>
      <c r="C24" s="10" t="s">
        <v>183</v>
      </c>
      <c r="D24" s="11">
        <v>6286300</v>
      </c>
      <c r="E24" s="11">
        <v>6286300</v>
      </c>
      <c r="F24" s="11">
        <f>G24+H24</f>
        <v>2224403</v>
      </c>
      <c r="G24" s="11">
        <v>0</v>
      </c>
      <c r="H24" s="11">
        <v>2224403</v>
      </c>
      <c r="I24" s="11">
        <v>2224403</v>
      </c>
      <c r="J24" s="11">
        <v>0</v>
      </c>
      <c r="K24" s="11">
        <f>F24-I24-J24</f>
        <v>0</v>
      </c>
    </row>
    <row r="25" spans="1:12" s="6" customFormat="1" x14ac:dyDescent="0.3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3">
      <c r="A26" s="13" t="s">
        <v>184</v>
      </c>
      <c r="B26" s="13"/>
      <c r="C26" s="13"/>
      <c r="D26" s="13"/>
      <c r="E26" s="13" t="s">
        <v>186</v>
      </c>
      <c r="F26" s="13"/>
      <c r="G26" s="13"/>
      <c r="H26" s="13"/>
      <c r="I26" s="13" t="s">
        <v>187</v>
      </c>
      <c r="J26" s="13"/>
      <c r="K26" s="13"/>
      <c r="L26" s="13"/>
    </row>
    <row r="27" spans="1:12" x14ac:dyDescent="0.3">
      <c r="A27" s="3" t="s">
        <v>185</v>
      </c>
      <c r="B27" s="3"/>
      <c r="C27" s="3"/>
      <c r="D27" s="3"/>
      <c r="E27" s="3" t="s">
        <v>186</v>
      </c>
      <c r="F27" s="3"/>
      <c r="G27" s="3"/>
      <c r="H27" s="3"/>
      <c r="I27" s="3" t="s">
        <v>188</v>
      </c>
      <c r="J27" s="3"/>
      <c r="K27" s="3"/>
      <c r="L27" s="3"/>
    </row>
    <row r="51" spans="1:20" x14ac:dyDescent="0.3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2020-11-11T06:49:12Z</dcterms:created>
  <dcterms:modified xsi:type="dcterms:W3CDTF">2020-11-11T06:49:20Z</dcterms:modified>
</cp:coreProperties>
</file>