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TATARANI\Tatarani\DDS 1 2016\"/>
    </mc:Choice>
  </mc:AlternateContent>
  <bookViews>
    <workbookView xWindow="0" yWindow="0" windowWidth="11850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D19" i="1" s="1"/>
  <c r="D18" i="1" s="1"/>
  <c r="E20" i="1"/>
  <c r="E19" i="1" s="1"/>
  <c r="E18" i="1" s="1"/>
  <c r="G20" i="1"/>
  <c r="G19" i="1" s="1"/>
  <c r="H20" i="1"/>
  <c r="F20" i="1" s="1"/>
  <c r="K20" i="1" s="1"/>
  <c r="I20" i="1"/>
  <c r="I19" i="1" s="1"/>
  <c r="I18" i="1" s="1"/>
  <c r="J20" i="1"/>
  <c r="J19" i="1" s="1"/>
  <c r="J18" i="1" s="1"/>
  <c r="F21" i="1"/>
  <c r="K21" i="1" s="1"/>
  <c r="D22" i="1"/>
  <c r="E22" i="1"/>
  <c r="G22" i="1"/>
  <c r="F22" i="1" s="1"/>
  <c r="K22" i="1" s="1"/>
  <c r="H22" i="1"/>
  <c r="I22" i="1"/>
  <c r="J22" i="1"/>
  <c r="F23" i="1"/>
  <c r="K23" i="1" s="1"/>
  <c r="F24" i="1"/>
  <c r="K24" i="1"/>
  <c r="D27" i="1"/>
  <c r="D26" i="1" s="1"/>
  <c r="D25" i="1" s="1"/>
  <c r="E27" i="1"/>
  <c r="E26" i="1" s="1"/>
  <c r="E25" i="1" s="1"/>
  <c r="F27" i="1"/>
  <c r="G27" i="1"/>
  <c r="G26" i="1" s="1"/>
  <c r="H27" i="1"/>
  <c r="H26" i="1" s="1"/>
  <c r="H25" i="1" s="1"/>
  <c r="I27" i="1"/>
  <c r="I26" i="1" s="1"/>
  <c r="I25" i="1" s="1"/>
  <c r="J27" i="1"/>
  <c r="J26" i="1" s="1"/>
  <c r="J25" i="1" s="1"/>
  <c r="K27" i="1"/>
  <c r="F28" i="1"/>
  <c r="K28" i="1"/>
  <c r="F29" i="1"/>
  <c r="K29" i="1" s="1"/>
  <c r="D30" i="1"/>
  <c r="E30" i="1"/>
  <c r="G30" i="1"/>
  <c r="F30" i="1" s="1"/>
  <c r="K30" i="1" s="1"/>
  <c r="H30" i="1"/>
  <c r="I30" i="1"/>
  <c r="J30" i="1"/>
  <c r="F31" i="1"/>
  <c r="K31" i="1" s="1"/>
  <c r="F32" i="1"/>
  <c r="K32" i="1"/>
  <c r="F33" i="1"/>
  <c r="K33" i="1"/>
  <c r="F34" i="1"/>
  <c r="K34" i="1" s="1"/>
  <c r="D36" i="1"/>
  <c r="D35" i="1" s="1"/>
  <c r="E36" i="1"/>
  <c r="E35" i="1" s="1"/>
  <c r="G36" i="1"/>
  <c r="F36" i="1" s="1"/>
  <c r="K36" i="1" s="1"/>
  <c r="H36" i="1"/>
  <c r="I36" i="1"/>
  <c r="J36" i="1"/>
  <c r="F37" i="1"/>
  <c r="K37" i="1" s="1"/>
  <c r="F38" i="1"/>
  <c r="K38" i="1"/>
  <c r="F39" i="1"/>
  <c r="K39" i="1"/>
  <c r="D41" i="1"/>
  <c r="D40" i="1" s="1"/>
  <c r="E41" i="1"/>
  <c r="E40" i="1" s="1"/>
  <c r="G41" i="1"/>
  <c r="G40" i="1" s="1"/>
  <c r="H41" i="1"/>
  <c r="F41" i="1" s="1"/>
  <c r="K41" i="1" s="1"/>
  <c r="I41" i="1"/>
  <c r="I40" i="1" s="1"/>
  <c r="J41" i="1"/>
  <c r="J40" i="1" s="1"/>
  <c r="F42" i="1"/>
  <c r="K42" i="1" s="1"/>
  <c r="F43" i="1"/>
  <c r="K43" i="1" s="1"/>
  <c r="F44" i="1"/>
  <c r="K44" i="1"/>
  <c r="D46" i="1"/>
  <c r="D45" i="1" s="1"/>
  <c r="E46" i="1"/>
  <c r="E45" i="1" s="1"/>
  <c r="F46" i="1"/>
  <c r="G46" i="1"/>
  <c r="G45" i="1" s="1"/>
  <c r="F45" i="1" s="1"/>
  <c r="K45" i="1" s="1"/>
  <c r="H46" i="1"/>
  <c r="H45" i="1" s="1"/>
  <c r="I46" i="1"/>
  <c r="I45" i="1" s="1"/>
  <c r="J46" i="1"/>
  <c r="J45" i="1" s="1"/>
  <c r="K46" i="1"/>
  <c r="F47" i="1"/>
  <c r="K47" i="1"/>
  <c r="D51" i="1"/>
  <c r="D50" i="1" s="1"/>
  <c r="D49" i="1" s="1"/>
  <c r="E51" i="1"/>
  <c r="E50" i="1" s="1"/>
  <c r="E49" i="1" s="1"/>
  <c r="G51" i="1"/>
  <c r="F51" i="1" s="1"/>
  <c r="K51" i="1" s="1"/>
  <c r="H51" i="1"/>
  <c r="H50" i="1" s="1"/>
  <c r="H49" i="1" s="1"/>
  <c r="I51" i="1"/>
  <c r="I50" i="1" s="1"/>
  <c r="I49" i="1" s="1"/>
  <c r="J51" i="1"/>
  <c r="J50" i="1" s="1"/>
  <c r="J49" i="1" s="1"/>
  <c r="F52" i="1"/>
  <c r="K52" i="1" s="1"/>
  <c r="F53" i="1"/>
  <c r="K53" i="1" s="1"/>
  <c r="D55" i="1"/>
  <c r="E55" i="1"/>
  <c r="G55" i="1"/>
  <c r="G54" i="1" s="1"/>
  <c r="F54" i="1" s="1"/>
  <c r="H55" i="1"/>
  <c r="H54" i="1" s="1"/>
  <c r="I55" i="1"/>
  <c r="J55" i="1"/>
  <c r="F56" i="1"/>
  <c r="K56" i="1"/>
  <c r="D58" i="1"/>
  <c r="D57" i="1" s="1"/>
  <c r="E58" i="1"/>
  <c r="E57" i="1" s="1"/>
  <c r="F58" i="1"/>
  <c r="G58" i="1"/>
  <c r="G57" i="1" s="1"/>
  <c r="F57" i="1" s="1"/>
  <c r="H58" i="1"/>
  <c r="H57" i="1" s="1"/>
  <c r="I58" i="1"/>
  <c r="I57" i="1" s="1"/>
  <c r="J58" i="1"/>
  <c r="J57" i="1" s="1"/>
  <c r="K58" i="1"/>
  <c r="F59" i="1"/>
  <c r="K59" i="1"/>
  <c r="F60" i="1"/>
  <c r="K60" i="1" s="1"/>
  <c r="F61" i="1"/>
  <c r="K61" i="1" s="1"/>
  <c r="D64" i="1"/>
  <c r="D63" i="1" s="1"/>
  <c r="D62" i="1" s="1"/>
  <c r="E64" i="1"/>
  <c r="E63" i="1" s="1"/>
  <c r="E62" i="1" s="1"/>
  <c r="G64" i="1"/>
  <c r="G63" i="1" s="1"/>
  <c r="H64" i="1"/>
  <c r="H63" i="1" s="1"/>
  <c r="H62" i="1" s="1"/>
  <c r="I64" i="1"/>
  <c r="I63" i="1" s="1"/>
  <c r="I62" i="1" s="1"/>
  <c r="J64" i="1"/>
  <c r="J63" i="1" s="1"/>
  <c r="J62" i="1" s="1"/>
  <c r="F65" i="1"/>
  <c r="K65" i="1"/>
  <c r="F66" i="1"/>
  <c r="K66" i="1"/>
  <c r="E54" i="1" l="1"/>
  <c r="E48" i="1"/>
  <c r="D54" i="1"/>
  <c r="D48" i="1"/>
  <c r="G62" i="1"/>
  <c r="F62" i="1" s="1"/>
  <c r="K62" i="1" s="1"/>
  <c r="F63" i="1"/>
  <c r="K63" i="1" s="1"/>
  <c r="J35" i="1"/>
  <c r="J17" i="1" s="1"/>
  <c r="J16" i="1" s="1"/>
  <c r="I17" i="1"/>
  <c r="J54" i="1"/>
  <c r="J48" i="1"/>
  <c r="I35" i="1"/>
  <c r="F26" i="1"/>
  <c r="K26" i="1" s="1"/>
  <c r="G25" i="1"/>
  <c r="F25" i="1" s="1"/>
  <c r="K25" i="1" s="1"/>
  <c r="F40" i="1"/>
  <c r="K40" i="1" s="1"/>
  <c r="I54" i="1"/>
  <c r="I48" i="1" s="1"/>
  <c r="G18" i="1"/>
  <c r="K57" i="1"/>
  <c r="H48" i="1"/>
  <c r="E17" i="1"/>
  <c r="E16" i="1" s="1"/>
  <c r="D17" i="1"/>
  <c r="F64" i="1"/>
  <c r="K64" i="1" s="1"/>
  <c r="F55" i="1"/>
  <c r="K55" i="1" s="1"/>
  <c r="G35" i="1"/>
  <c r="H40" i="1"/>
  <c r="H35" i="1" s="1"/>
  <c r="H19" i="1"/>
  <c r="H18" i="1" s="1"/>
  <c r="G50" i="1"/>
  <c r="J14" i="1" l="1"/>
  <c r="J15" i="1"/>
  <c r="F50" i="1"/>
  <c r="K50" i="1" s="1"/>
  <c r="G49" i="1"/>
  <c r="F35" i="1"/>
  <c r="K35" i="1" s="1"/>
  <c r="I16" i="1"/>
  <c r="H17" i="1"/>
  <c r="H16" i="1" s="1"/>
  <c r="F18" i="1"/>
  <c r="K18" i="1" s="1"/>
  <c r="G17" i="1"/>
  <c r="F19" i="1"/>
  <c r="K19" i="1" s="1"/>
  <c r="E14" i="1"/>
  <c r="E15" i="1"/>
  <c r="K54" i="1"/>
  <c r="D16" i="1"/>
  <c r="H14" i="1" l="1"/>
  <c r="H15" i="1"/>
  <c r="I14" i="1"/>
  <c r="I15" i="1"/>
  <c r="F49" i="1"/>
  <c r="K49" i="1" s="1"/>
  <c r="G48" i="1"/>
  <c r="F48" i="1" s="1"/>
  <c r="K48" i="1" s="1"/>
  <c r="D14" i="1"/>
  <c r="D15" i="1"/>
  <c r="F17" i="1"/>
  <c r="K17" i="1" s="1"/>
  <c r="G16" i="1" l="1"/>
  <c r="F16" i="1" l="1"/>
  <c r="K16" i="1" s="1"/>
  <c r="G14" i="1"/>
  <c r="F14" i="1" s="1"/>
  <c r="K14" i="1" s="1"/>
  <c r="G15" i="1"/>
  <c r="F15" i="1" s="1"/>
  <c r="K15" i="1" s="1"/>
</calcChain>
</file>

<file path=xl/sharedStrings.xml><?xml version="1.0" encoding="utf-8"?>
<sst xmlns="http://schemas.openxmlformats.org/spreadsheetml/2006/main" count="188" uniqueCount="187">
  <si>
    <t>JUDETUL  VASLUI</t>
  </si>
  <si>
    <t>COMUNA TATARANI</t>
  </si>
  <si>
    <t>NR................/...........2012</t>
  </si>
  <si>
    <t>Biroul contabilitate</t>
  </si>
  <si>
    <t xml:space="preserve"> Anexa 12</t>
  </si>
  <si>
    <t>Cont de executie - Venituri - Bugetul local</t>
  </si>
  <si>
    <t>Trimestrul: 1, Anul: 2016</t>
  </si>
  <si>
    <t>Denumirea indicatorilor</t>
  </si>
  <si>
    <t>A</t>
  </si>
  <si>
    <t>Cod indicator</t>
  </si>
  <si>
    <t>B</t>
  </si>
  <si>
    <t>Prevederi bugetare</t>
  </si>
  <si>
    <t>anuale aprobate la finele perioadei de raportare</t>
  </si>
  <si>
    <t>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</si>
  <si>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</si>
  <si>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</si>
  <si>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</si>
  <si>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</si>
  <si>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</si>
  <si>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</si>
  <si>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</si>
  <si>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</si>
  <si>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</si>
  <si>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</si>
  <si>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</si>
  <si>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</si>
  <si>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</si>
  <si>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</si>
  <si>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</si>
  <si>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</si>
  <si>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</si>
  <si>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</si>
  <si>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</si>
  <si>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</si>
  <si>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</si>
  <si>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</si>
  <si>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</si>
  <si>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</si>
  <si>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</si>
  <si>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</si>
  <si>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</si>
  <si>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</si>
  <si>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</si>
  <si>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</si>
  <si>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</si>
  <si>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</si>
  <si>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</si>
  <si>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</si>
  <si>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</si>
  <si>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</si>
  <si>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</si>
  <si>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</si>
  <si>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</si>
  <si>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</si>
  <si>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</si>
  <si>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</si>
  <si>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</si>
  <si>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</si>
  <si>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</si>
  <si>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</si>
  <si>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</si>
  <si>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</si>
  <si>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</si>
  <si>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</si>
  <si>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</si>
  <si>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</si>
  <si>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</si>
  <si>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</si>
  <si>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</si>
  <si>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</si>
  <si>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</si>
  <si>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</si>
  <si>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</si>
  <si>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</si>
  <si>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</si>
  <si>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</si>
  <si>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</si>
  <si>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</si>
  <si>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</si>
  <si>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</si>
  <si>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</si>
  <si>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</si>
  <si>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</si>
  <si>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28</t>
  </si>
  <si>
    <t xml:space="preserve">Taxe judiciare de timbru si alte taxe de timbru </t>
  </si>
  <si>
    <t>07.02.03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</si>
  <si>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</si>
  <si>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</si>
  <si>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</si>
  <si>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</si>
  <si>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</si>
  <si>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</si>
  <si>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</si>
  <si>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</si>
  <si>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</si>
  <si>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</si>
  <si>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</si>
  <si>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</si>
  <si>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</si>
  <si>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</si>
  <si>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</si>
  <si>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</si>
  <si>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</si>
  <si>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</si>
  <si>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</si>
  <si>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</si>
  <si>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</si>
  <si>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</si>
  <si>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</si>
  <si>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</si>
  <si>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</si>
  <si>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</si>
  <si>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</si>
  <si>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48</t>
  </si>
  <si>
    <t>Taxe si tarife pentru eliberarea de licente si autorizatii de functionare</t>
  </si>
  <si>
    <t>16.02.03</t>
  </si>
  <si>
    <t>50</t>
  </si>
  <si>
    <t>A6.  ALTE IMPOZITE SI  TAXE  FISCALE (cod 18.02)</t>
  </si>
  <si>
    <t>00.11</t>
  </si>
  <si>
    <t>51</t>
  </si>
  <si>
    <t>Alte impozite si taxe fiscale (cod 18.02.50)</t>
  </si>
  <si>
    <t>18.02</t>
  </si>
  <si>
    <t>52</t>
  </si>
  <si>
    <t>Alte impozite si taxe</t>
  </si>
  <si>
    <t>18.02.50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</si>
  <si>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</si>
  <si>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</si>
  <si>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</si>
  <si>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</si>
  <si>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</si>
  <si>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</si>
  <si>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</si>
  <si>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</si>
  <si>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</si>
  <si>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</si>
  <si>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</si>
  <si>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</si>
  <si>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</si>
  <si>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</si>
  <si>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</si>
  <si>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63</t>
  </si>
  <si>
    <t>Alte venituri din proprietate</t>
  </si>
  <si>
    <t>30.02.50</t>
  </si>
  <si>
    <t>66</t>
  </si>
  <si>
    <t>C2.  VANZARI DE BUNURI SI SERVICII (cod 33.02+34.02+35.02+36.02+37.02)</t>
  </si>
  <si>
    <t>00.14</t>
  </si>
  <si>
    <t>75</t>
  </si>
  <si>
    <t>Venituri din taxe administrative, eliberari permise (cod 34.02.02+34.02.50)</t>
  </si>
  <si>
    <t>34.02</t>
  </si>
  <si>
    <t>76</t>
  </si>
  <si>
    <t>Taxe extrajudiciare de timbru</t>
  </si>
  <si>
    <t>34.02.02</t>
  </si>
  <si>
    <t>78</t>
  </si>
  <si>
    <t>Amenzi, penalitati si confiscari (cod 35.02.01 la 35.02.03+35.02.50)</t>
  </si>
  <si>
    <t>35.02</t>
  </si>
  <si>
    <t>79</t>
  </si>
  <si>
    <t>Venituri din amenzi si alte sanctiuni aplicate potrivit dispozitiilor legale</t>
  </si>
  <si>
    <t>35.02.01</t>
  </si>
  <si>
    <t>80</t>
  </si>
  <si>
    <t>Venituri din amenzi şi alte sancţiuni aplicate de către alte instituţii de specialitate</t>
  </si>
  <si>
    <t>35.02.01.02</t>
  </si>
  <si>
    <t>100</t>
  </si>
  <si>
    <t>Vărsăminte din secţiunea de funcţionare pentru finanţarea secţiunii de dezvoltare a bugetului local (cu semnul minus)</t>
  </si>
  <si>
    <t>37.02.03</t>
  </si>
  <si>
    <t>101</t>
  </si>
  <si>
    <t>Vărsăminte din secţiunea de funcţionare</t>
  </si>
  <si>
    <t>37.02.04</t>
  </si>
  <si>
    <t>123</t>
  </si>
  <si>
    <t>IV.  SUBVENTII (cod 00.18)</t>
  </si>
  <si>
    <t>00.17</t>
  </si>
  <si>
    <t>124</t>
  </si>
  <si>
    <t>SUBVENTII DE LA ALTE NIVELE ALE ADMINISTRATIEI PUBLICE (cod 42.02+43.02)</t>
  </si>
  <si>
    <t>00.18</t>
  </si>
  <si>
    <t>125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</si>
  <si>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</si>
  <si>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</si>
  <si>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157</t>
  </si>
  <si>
    <t>Subventii pentru acordarea ajutorului pentru incalzirea locuintei cu lemne, carbuni, combustibili petrolieri</t>
  </si>
  <si>
    <t>42.02.34</t>
  </si>
  <si>
    <t>181</t>
  </si>
  <si>
    <t>Finantarea programelor nationale de dezvoltare locala</t>
  </si>
  <si>
    <t>42.02.65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</si>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</sst>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/>
      <c r="F9" s="5" t="s">
        <v>14</v>
      </c>
      <c r="G9" s="5"/>
      <c r="H9" s="5"/>
      <c r="I9" s="5" t="s">
        <v>19</v>
      </c>
      <c r="J9" s="5" t="s">
        <v>20</v>
      </c>
      <c r="K9" s="5" t="s">
        <v>21</v>
      </c>
    </row>
    <row r="10" spans="1:11" s="6" customFormat="1" ht="15.75" thickBot="1" x14ac:dyDescent="0.3">
      <c r="A10" s="5"/>
      <c r="B10" s="5"/>
      <c r="C10" s="5"/>
      <c r="D10" s="5" t="s">
        <v>12</v>
      </c>
      <c r="E10" s="5" t="s">
        <v>13</v>
      </c>
      <c r="F10" s="5" t="s">
        <v>15</v>
      </c>
      <c r="G10" s="5" t="s">
        <v>17</v>
      </c>
      <c r="H10" s="5" t="s">
        <v>18</v>
      </c>
      <c r="I10" s="5"/>
      <c r="J10" s="5"/>
      <c r="K10" s="5"/>
    </row>
    <row r="11" spans="1:11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s="6" customFormat="1" ht="15.75" thickBot="1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 s="6" customFormat="1" ht="15.75" thickBot="1" x14ac:dyDescent="0.3">
      <c r="A13" s="5" t="s">
        <v>8</v>
      </c>
      <c r="B13" s="5"/>
      <c r="C13" s="7" t="s">
        <v>10</v>
      </c>
      <c r="D13" s="7">
        <v>1</v>
      </c>
      <c r="E13" s="7">
        <v>2</v>
      </c>
      <c r="F13" s="7" t="s">
        <v>16</v>
      </c>
      <c r="G13" s="7">
        <v>4</v>
      </c>
      <c r="H13" s="7">
        <v>5</v>
      </c>
      <c r="I13" s="7">
        <v>6</v>
      </c>
      <c r="J13" s="7">
        <v>7</v>
      </c>
      <c r="K13" s="7" t="s">
        <v>22</v>
      </c>
    </row>
    <row r="14" spans="1:11" s="6" customFormat="1" ht="22.5" x14ac:dyDescent="0.25">
      <c r="A14" s="10" t="s">
        <v>23</v>
      </c>
      <c r="B14" s="10" t="s">
        <v>24</v>
      </c>
      <c r="C14" s="10" t="s">
        <v>25</v>
      </c>
      <c r="D14" s="11">
        <f>D16+D62</f>
        <v>7507000</v>
      </c>
      <c r="E14" s="11">
        <f>E16+E62</f>
        <v>2874500</v>
      </c>
      <c r="F14" s="11">
        <f>G14+H14</f>
        <v>2088511</v>
      </c>
      <c r="G14" s="11">
        <f>G16+G62</f>
        <v>1127763</v>
      </c>
      <c r="H14" s="11">
        <f>H16+H62</f>
        <v>960748</v>
      </c>
      <c r="I14" s="11">
        <f>I16+I62</f>
        <v>731316</v>
      </c>
      <c r="J14" s="11">
        <f>J16+J62</f>
        <v>16600</v>
      </c>
      <c r="K14" s="11">
        <f>F14-I14-J14</f>
        <v>1340595</v>
      </c>
    </row>
    <row r="15" spans="1:11" s="6" customFormat="1" ht="22.5" x14ac:dyDescent="0.25">
      <c r="A15" s="10" t="s">
        <v>26</v>
      </c>
      <c r="B15" s="10" t="s">
        <v>27</v>
      </c>
      <c r="C15" s="10" t="s">
        <v>28</v>
      </c>
      <c r="D15" s="11">
        <f>D16-D36</f>
        <v>1883000</v>
      </c>
      <c r="E15" s="11">
        <f>E16-E36</f>
        <v>511500</v>
      </c>
      <c r="F15" s="11">
        <f>G15+H15</f>
        <v>1626647</v>
      </c>
      <c r="G15" s="11">
        <f>G16-G36</f>
        <v>1127763</v>
      </c>
      <c r="H15" s="11">
        <f>H16-H36</f>
        <v>498884</v>
      </c>
      <c r="I15" s="11">
        <f>I16-I36</f>
        <v>269452</v>
      </c>
      <c r="J15" s="11">
        <f>J16-J36</f>
        <v>16600</v>
      </c>
      <c r="K15" s="11">
        <f>F15-I15-J15</f>
        <v>1340595</v>
      </c>
    </row>
    <row r="16" spans="1:11" s="6" customFormat="1" x14ac:dyDescent="0.25">
      <c r="A16" s="10" t="s">
        <v>29</v>
      </c>
      <c r="B16" s="10" t="s">
        <v>30</v>
      </c>
      <c r="C16" s="10" t="s">
        <v>31</v>
      </c>
      <c r="D16" s="11">
        <f>D17+D48</f>
        <v>3726000</v>
      </c>
      <c r="E16" s="11">
        <f>E17+E48</f>
        <v>983500</v>
      </c>
      <c r="F16" s="11">
        <f>G16+H16</f>
        <v>2087647</v>
      </c>
      <c r="G16" s="11">
        <f>G17+G48</f>
        <v>1127763</v>
      </c>
      <c r="H16" s="11">
        <f>H17+H48</f>
        <v>959884</v>
      </c>
      <c r="I16" s="11">
        <f>I17+I48</f>
        <v>730452</v>
      </c>
      <c r="J16" s="11">
        <f>J17+J48</f>
        <v>16600</v>
      </c>
      <c r="K16" s="11">
        <f>F16-I16-J16</f>
        <v>1340595</v>
      </c>
    </row>
    <row r="17" spans="1:11" s="6" customFormat="1" ht="22.5" x14ac:dyDescent="0.25">
      <c r="A17" s="10" t="s">
        <v>32</v>
      </c>
      <c r="B17" s="10" t="s">
        <v>33</v>
      </c>
      <c r="C17" s="10" t="s">
        <v>34</v>
      </c>
      <c r="D17" s="11">
        <f>D18+D25+D35+D45</f>
        <v>2984000</v>
      </c>
      <c r="E17" s="11">
        <f>E18+E25+E35+E45</f>
        <v>778000</v>
      </c>
      <c r="F17" s="11">
        <f>G17+H17</f>
        <v>1368966</v>
      </c>
      <c r="G17" s="11">
        <f>G18+G25+G35+G45</f>
        <v>430854</v>
      </c>
      <c r="H17" s="11">
        <f>H18+H25+H35+H45</f>
        <v>938112</v>
      </c>
      <c r="I17" s="11">
        <f>I18+I25+I35+I45</f>
        <v>708680</v>
      </c>
      <c r="J17" s="11">
        <f>J18+J25+J35+J45</f>
        <v>16600</v>
      </c>
      <c r="K17" s="11">
        <f>F17-I17-J17</f>
        <v>643686</v>
      </c>
    </row>
    <row r="18" spans="1:11" s="6" customFormat="1" ht="22.5" x14ac:dyDescent="0.25">
      <c r="A18" s="10" t="s">
        <v>35</v>
      </c>
      <c r="B18" s="10" t="s">
        <v>36</v>
      </c>
      <c r="C18" s="10" t="s">
        <v>37</v>
      </c>
      <c r="D18" s="11">
        <f>+D19</f>
        <v>394000</v>
      </c>
      <c r="E18" s="11">
        <f>+E19</f>
        <v>108500</v>
      </c>
      <c r="F18" s="11">
        <f>G18+H18</f>
        <v>114119</v>
      </c>
      <c r="G18" s="11">
        <f>+G19</f>
        <v>0</v>
      </c>
      <c r="H18" s="11">
        <f>+H19</f>
        <v>114119</v>
      </c>
      <c r="I18" s="11">
        <f>+I19</f>
        <v>114118</v>
      </c>
      <c r="J18" s="11">
        <f>+J19</f>
        <v>0</v>
      </c>
      <c r="K18" s="11">
        <f>F18-I18-J18</f>
        <v>1</v>
      </c>
    </row>
    <row r="19" spans="1:11" s="6" customFormat="1" ht="33" x14ac:dyDescent="0.25">
      <c r="A19" s="10" t="s">
        <v>38</v>
      </c>
      <c r="B19" s="10" t="s">
        <v>39</v>
      </c>
      <c r="C19" s="10" t="s">
        <v>40</v>
      </c>
      <c r="D19" s="11">
        <f>D20+D22</f>
        <v>394000</v>
      </c>
      <c r="E19" s="11">
        <f>E20+E22</f>
        <v>108500</v>
      </c>
      <c r="F19" s="11">
        <f>G19+H19</f>
        <v>114119</v>
      </c>
      <c r="G19" s="11">
        <f>G20+G22</f>
        <v>0</v>
      </c>
      <c r="H19" s="11">
        <f>H20+H22</f>
        <v>114119</v>
      </c>
      <c r="I19" s="11">
        <f>I20+I22</f>
        <v>114118</v>
      </c>
      <c r="J19" s="11">
        <f>J20+J22</f>
        <v>0</v>
      </c>
      <c r="K19" s="11">
        <f>F19-I19-J19</f>
        <v>1</v>
      </c>
    </row>
    <row r="20" spans="1:11" s="6" customFormat="1" x14ac:dyDescent="0.25">
      <c r="A20" s="10" t="s">
        <v>41</v>
      </c>
      <c r="B20" s="10" t="s">
        <v>42</v>
      </c>
      <c r="C20" s="10" t="s">
        <v>43</v>
      </c>
      <c r="D20" s="11">
        <f>+D21</f>
        <v>5000</v>
      </c>
      <c r="E20" s="11">
        <f>+E21</f>
        <v>1500</v>
      </c>
      <c r="F20" s="11">
        <f>G20+H20</f>
        <v>485</v>
      </c>
      <c r="G20" s="11">
        <f>+G21</f>
        <v>0</v>
      </c>
      <c r="H20" s="11">
        <f>+H21</f>
        <v>485</v>
      </c>
      <c r="I20" s="11">
        <f>+I21</f>
        <v>484</v>
      </c>
      <c r="J20" s="11">
        <f>+J21</f>
        <v>0</v>
      </c>
      <c r="K20" s="11">
        <f>F20-I20-J20</f>
        <v>1</v>
      </c>
    </row>
    <row r="21" spans="1:11" s="6" customFormat="1" ht="22.5" x14ac:dyDescent="0.25">
      <c r="A21" s="10" t="s">
        <v>44</v>
      </c>
      <c r="B21" s="10" t="s">
        <v>45</v>
      </c>
      <c r="C21" s="10" t="s">
        <v>46</v>
      </c>
      <c r="D21" s="11">
        <v>5000</v>
      </c>
      <c r="E21" s="11">
        <v>1500</v>
      </c>
      <c r="F21" s="11">
        <f>G21+H21</f>
        <v>485</v>
      </c>
      <c r="G21" s="11">
        <v>0</v>
      </c>
      <c r="H21" s="11">
        <v>485</v>
      </c>
      <c r="I21" s="11">
        <v>484</v>
      </c>
      <c r="J21" s="11">
        <v>0</v>
      </c>
      <c r="K21" s="11">
        <f>F21-I21-J21</f>
        <v>1</v>
      </c>
    </row>
    <row r="22" spans="1:11" s="6" customFormat="1" ht="22.5" x14ac:dyDescent="0.25">
      <c r="A22" s="10" t="s">
        <v>47</v>
      </c>
      <c r="B22" s="10" t="s">
        <v>48</v>
      </c>
      <c r="C22" s="10" t="s">
        <v>49</v>
      </c>
      <c r="D22" s="11">
        <f>D23+D24</f>
        <v>389000</v>
      </c>
      <c r="E22" s="11">
        <f>E23+E24</f>
        <v>107000</v>
      </c>
      <c r="F22" s="11">
        <f>G22+H22</f>
        <v>113634</v>
      </c>
      <c r="G22" s="11">
        <f>G23+G24</f>
        <v>0</v>
      </c>
      <c r="H22" s="11">
        <f>H23+H24</f>
        <v>113634</v>
      </c>
      <c r="I22" s="11">
        <f>I23+I24</f>
        <v>113634</v>
      </c>
      <c r="J22" s="11">
        <f>J23+J24</f>
        <v>0</v>
      </c>
      <c r="K22" s="11">
        <f>F22-I22-J22</f>
        <v>0</v>
      </c>
    </row>
    <row r="23" spans="1:11" s="6" customFormat="1" x14ac:dyDescent="0.25">
      <c r="A23" s="10" t="s">
        <v>50</v>
      </c>
      <c r="B23" s="10" t="s">
        <v>51</v>
      </c>
      <c r="C23" s="10" t="s">
        <v>52</v>
      </c>
      <c r="D23" s="11">
        <v>113000</v>
      </c>
      <c r="E23" s="11">
        <v>38000</v>
      </c>
      <c r="F23" s="11">
        <f>G23+H23</f>
        <v>37662</v>
      </c>
      <c r="G23" s="11">
        <v>0</v>
      </c>
      <c r="H23" s="11">
        <v>37662</v>
      </c>
      <c r="I23" s="11">
        <v>37662</v>
      </c>
      <c r="J23" s="11">
        <v>0</v>
      </c>
      <c r="K23" s="11">
        <f>F23-I23-J23</f>
        <v>0</v>
      </c>
    </row>
    <row r="24" spans="1:11" s="6" customFormat="1" ht="22.5" x14ac:dyDescent="0.25">
      <c r="A24" s="10" t="s">
        <v>53</v>
      </c>
      <c r="B24" s="10" t="s">
        <v>54</v>
      </c>
      <c r="C24" s="10" t="s">
        <v>55</v>
      </c>
      <c r="D24" s="11">
        <v>276000</v>
      </c>
      <c r="E24" s="11">
        <v>69000</v>
      </c>
      <c r="F24" s="11">
        <f>G24+H24</f>
        <v>75972</v>
      </c>
      <c r="G24" s="11">
        <v>0</v>
      </c>
      <c r="H24" s="11">
        <v>75972</v>
      </c>
      <c r="I24" s="11">
        <v>75972</v>
      </c>
      <c r="J24" s="11">
        <v>0</v>
      </c>
      <c r="K24" s="11">
        <f>F24-I24-J24</f>
        <v>0</v>
      </c>
    </row>
    <row r="25" spans="1:11" s="6" customFormat="1" ht="22.5" x14ac:dyDescent="0.25">
      <c r="A25" s="10" t="s">
        <v>56</v>
      </c>
      <c r="B25" s="10" t="s">
        <v>57</v>
      </c>
      <c r="C25" s="10" t="s">
        <v>58</v>
      </c>
      <c r="D25" s="11">
        <f>D26</f>
        <v>697500</v>
      </c>
      <c r="E25" s="11">
        <f>E26</f>
        <v>184000</v>
      </c>
      <c r="F25" s="11">
        <f>G25+H25</f>
        <v>760259</v>
      </c>
      <c r="G25" s="11">
        <f>G26</f>
        <v>422559</v>
      </c>
      <c r="H25" s="11">
        <f>H26</f>
        <v>337700</v>
      </c>
      <c r="I25" s="11">
        <f>I26</f>
        <v>120647</v>
      </c>
      <c r="J25" s="11">
        <f>J26</f>
        <v>16600</v>
      </c>
      <c r="K25" s="11">
        <f>F25-I25-J25</f>
        <v>623012</v>
      </c>
    </row>
    <row r="26" spans="1:11" s="6" customFormat="1" ht="22.5" x14ac:dyDescent="0.25">
      <c r="A26" s="10" t="s">
        <v>59</v>
      </c>
      <c r="B26" s="10" t="s">
        <v>60</v>
      </c>
      <c r="C26" s="10" t="s">
        <v>61</v>
      </c>
      <c r="D26" s="11">
        <f>D27+D30+D34</f>
        <v>697500</v>
      </c>
      <c r="E26" s="11">
        <f>E27+E30+E34</f>
        <v>184000</v>
      </c>
      <c r="F26" s="11">
        <f>G26+H26</f>
        <v>760259</v>
      </c>
      <c r="G26" s="11">
        <f>G27+G30+G34</f>
        <v>422559</v>
      </c>
      <c r="H26" s="11">
        <f>H27+H30+H34</f>
        <v>337700</v>
      </c>
      <c r="I26" s="11">
        <f>I27+I30+I34</f>
        <v>120647</v>
      </c>
      <c r="J26" s="11">
        <f>J27+J30+J34</f>
        <v>16600</v>
      </c>
      <c r="K26" s="11">
        <f>F26-I26-J26</f>
        <v>623012</v>
      </c>
    </row>
    <row r="27" spans="1:11" s="6" customFormat="1" ht="22.5" x14ac:dyDescent="0.25">
      <c r="A27" s="10" t="s">
        <v>62</v>
      </c>
      <c r="B27" s="10" t="s">
        <v>63</v>
      </c>
      <c r="C27" s="10" t="s">
        <v>64</v>
      </c>
      <c r="D27" s="11">
        <f>D28+D29</f>
        <v>49500</v>
      </c>
      <c r="E27" s="11">
        <f>E28+E29</f>
        <v>19000</v>
      </c>
      <c r="F27" s="11">
        <f>G27+H27</f>
        <v>85718</v>
      </c>
      <c r="G27" s="11">
        <f>G28+G29</f>
        <v>27018</v>
      </c>
      <c r="H27" s="11">
        <f>H28+H29</f>
        <v>58700</v>
      </c>
      <c r="I27" s="11">
        <f>I28+I29</f>
        <v>10307</v>
      </c>
      <c r="J27" s="11">
        <f>J28+J29</f>
        <v>1300</v>
      </c>
      <c r="K27" s="11">
        <f>F27-I27-J27</f>
        <v>74111</v>
      </c>
    </row>
    <row r="28" spans="1:11" s="6" customFormat="1" x14ac:dyDescent="0.25">
      <c r="A28" s="10" t="s">
        <v>65</v>
      </c>
      <c r="B28" s="10" t="s">
        <v>66</v>
      </c>
      <c r="C28" s="10" t="s">
        <v>67</v>
      </c>
      <c r="D28" s="11">
        <v>36000</v>
      </c>
      <c r="E28" s="11">
        <v>9000</v>
      </c>
      <c r="F28" s="11">
        <f>G28+H28</f>
        <v>39090</v>
      </c>
      <c r="G28" s="11">
        <v>17890</v>
      </c>
      <c r="H28" s="11">
        <v>21200</v>
      </c>
      <c r="I28" s="11">
        <v>9688</v>
      </c>
      <c r="J28" s="11">
        <v>1300</v>
      </c>
      <c r="K28" s="11">
        <f>F28-I28-J28</f>
        <v>28102</v>
      </c>
    </row>
    <row r="29" spans="1:11" s="6" customFormat="1" x14ac:dyDescent="0.25">
      <c r="A29" s="10" t="s">
        <v>68</v>
      </c>
      <c r="B29" s="10" t="s">
        <v>69</v>
      </c>
      <c r="C29" s="10" t="s">
        <v>70</v>
      </c>
      <c r="D29" s="11">
        <v>13500</v>
      </c>
      <c r="E29" s="11">
        <v>10000</v>
      </c>
      <c r="F29" s="11">
        <f>G29+H29</f>
        <v>46628</v>
      </c>
      <c r="G29" s="11">
        <v>9128</v>
      </c>
      <c r="H29" s="11">
        <v>37500</v>
      </c>
      <c r="I29" s="11">
        <v>619</v>
      </c>
      <c r="J29" s="11">
        <v>0</v>
      </c>
      <c r="K29" s="11">
        <f>F29-I29-J29</f>
        <v>46009</v>
      </c>
    </row>
    <row r="30" spans="1:11" s="6" customFormat="1" ht="22.5" x14ac:dyDescent="0.25">
      <c r="A30" s="10" t="s">
        <v>71</v>
      </c>
      <c r="B30" s="10" t="s">
        <v>72</v>
      </c>
      <c r="C30" s="10" t="s">
        <v>73</v>
      </c>
      <c r="D30" s="11">
        <f>D31+D32+D33</f>
        <v>648000</v>
      </c>
      <c r="E30" s="11">
        <f>E31+E32+E33</f>
        <v>165000</v>
      </c>
      <c r="F30" s="11">
        <f>G30+H30</f>
        <v>674421</v>
      </c>
      <c r="G30" s="11">
        <f>G31+G32+G33</f>
        <v>395421</v>
      </c>
      <c r="H30" s="11">
        <f>H31+H32+H33</f>
        <v>279000</v>
      </c>
      <c r="I30" s="11">
        <f>I31+I32+I33</f>
        <v>110340</v>
      </c>
      <c r="J30" s="11">
        <f>J31+J32+J33</f>
        <v>15300</v>
      </c>
      <c r="K30" s="11">
        <f>F30-I30-J30</f>
        <v>548781</v>
      </c>
    </row>
    <row r="31" spans="1:11" s="6" customFormat="1" ht="22.5" x14ac:dyDescent="0.25">
      <c r="A31" s="10" t="s">
        <v>74</v>
      </c>
      <c r="B31" s="10" t="s">
        <v>75</v>
      </c>
      <c r="C31" s="10" t="s">
        <v>76</v>
      </c>
      <c r="D31" s="11">
        <v>110000</v>
      </c>
      <c r="E31" s="11">
        <v>27500</v>
      </c>
      <c r="F31" s="11">
        <f>G31+H31</f>
        <v>116206</v>
      </c>
      <c r="G31" s="11">
        <v>50606</v>
      </c>
      <c r="H31" s="11">
        <v>65600</v>
      </c>
      <c r="I31" s="11">
        <v>25908</v>
      </c>
      <c r="J31" s="11">
        <v>4000</v>
      </c>
      <c r="K31" s="11">
        <f>F31-I31-J31</f>
        <v>86298</v>
      </c>
    </row>
    <row r="32" spans="1:11" s="6" customFormat="1" ht="22.5" x14ac:dyDescent="0.25">
      <c r="A32" s="10" t="s">
        <v>77</v>
      </c>
      <c r="B32" s="10" t="s">
        <v>78</v>
      </c>
      <c r="C32" s="10" t="s">
        <v>79</v>
      </c>
      <c r="D32" s="11">
        <v>4000</v>
      </c>
      <c r="E32" s="11">
        <v>4000</v>
      </c>
      <c r="F32" s="11">
        <f>G32+H32</f>
        <v>4064</v>
      </c>
      <c r="G32" s="11">
        <v>1264</v>
      </c>
      <c r="H32" s="11">
        <v>2800</v>
      </c>
      <c r="I32" s="11">
        <v>86</v>
      </c>
      <c r="J32" s="11">
        <v>0</v>
      </c>
      <c r="K32" s="11">
        <f>F32-I32-J32</f>
        <v>3978</v>
      </c>
    </row>
    <row r="33" spans="1:11" s="6" customFormat="1" x14ac:dyDescent="0.25">
      <c r="A33" s="10" t="s">
        <v>80</v>
      </c>
      <c r="B33" s="10" t="s">
        <v>81</v>
      </c>
      <c r="C33" s="10" t="s">
        <v>82</v>
      </c>
      <c r="D33" s="11">
        <v>534000</v>
      </c>
      <c r="E33" s="11">
        <v>133500</v>
      </c>
      <c r="F33" s="11">
        <f>G33+H33</f>
        <v>554151</v>
      </c>
      <c r="G33" s="11">
        <v>343551</v>
      </c>
      <c r="H33" s="11">
        <v>210600</v>
      </c>
      <c r="I33" s="11">
        <v>84346</v>
      </c>
      <c r="J33" s="11">
        <v>11300</v>
      </c>
      <c r="K33" s="11">
        <f>F33-I33-J33</f>
        <v>458505</v>
      </c>
    </row>
    <row r="34" spans="1:11" s="6" customFormat="1" x14ac:dyDescent="0.25">
      <c r="A34" s="10" t="s">
        <v>83</v>
      </c>
      <c r="B34" s="10" t="s">
        <v>84</v>
      </c>
      <c r="C34" s="10" t="s">
        <v>85</v>
      </c>
      <c r="D34" s="11">
        <v>0</v>
      </c>
      <c r="E34" s="11">
        <v>0</v>
      </c>
      <c r="F34" s="11">
        <f>G34+H34</f>
        <v>120</v>
      </c>
      <c r="G34" s="11">
        <v>120</v>
      </c>
      <c r="H34" s="11">
        <v>0</v>
      </c>
      <c r="I34" s="11">
        <v>0</v>
      </c>
      <c r="J34" s="11">
        <v>0</v>
      </c>
      <c r="K34" s="11">
        <f>F34-I34-J34</f>
        <v>120</v>
      </c>
    </row>
    <row r="35" spans="1:11" s="6" customFormat="1" ht="22.5" x14ac:dyDescent="0.25">
      <c r="A35" s="10" t="s">
        <v>86</v>
      </c>
      <c r="B35" s="10" t="s">
        <v>87</v>
      </c>
      <c r="C35" s="10" t="s">
        <v>88</v>
      </c>
      <c r="D35" s="11">
        <f>D36+D40</f>
        <v>1872500</v>
      </c>
      <c r="E35" s="11">
        <f>E36+E40</f>
        <v>480500</v>
      </c>
      <c r="F35" s="11">
        <f>G35+H35</f>
        <v>489739</v>
      </c>
      <c r="G35" s="11">
        <f>G36+G40</f>
        <v>8275</v>
      </c>
      <c r="H35" s="11">
        <f>H36+H40</f>
        <v>481464</v>
      </c>
      <c r="I35" s="11">
        <f>I36+I40</f>
        <v>469086</v>
      </c>
      <c r="J35" s="11">
        <f>J36+J40</f>
        <v>0</v>
      </c>
      <c r="K35" s="11">
        <f>F35-I35-J35</f>
        <v>20653</v>
      </c>
    </row>
    <row r="36" spans="1:11" s="6" customFormat="1" ht="22.5" x14ac:dyDescent="0.25">
      <c r="A36" s="10" t="s">
        <v>89</v>
      </c>
      <c r="B36" s="10" t="s">
        <v>90</v>
      </c>
      <c r="C36" s="10" t="s">
        <v>91</v>
      </c>
      <c r="D36" s="11">
        <f>+D37+D38+D39</f>
        <v>1843000</v>
      </c>
      <c r="E36" s="11">
        <f>+E37+E38+E39</f>
        <v>472000</v>
      </c>
      <c r="F36" s="11">
        <f>G36+H36</f>
        <v>461000</v>
      </c>
      <c r="G36" s="11">
        <f>+G37+G38+G39</f>
        <v>0</v>
      </c>
      <c r="H36" s="11">
        <f>+H37+H38+H39</f>
        <v>461000</v>
      </c>
      <c r="I36" s="11">
        <f>+I37+I38+I39</f>
        <v>461000</v>
      </c>
      <c r="J36" s="11">
        <f>+J37+J38+J39</f>
        <v>0</v>
      </c>
      <c r="K36" s="11">
        <f>F36-I36-J36</f>
        <v>0</v>
      </c>
    </row>
    <row r="37" spans="1:11" s="6" customFormat="1" ht="43.5" x14ac:dyDescent="0.25">
      <c r="A37" s="10" t="s">
        <v>92</v>
      </c>
      <c r="B37" s="10" t="s">
        <v>93</v>
      </c>
      <c r="C37" s="10" t="s">
        <v>94</v>
      </c>
      <c r="D37" s="11">
        <v>1317000</v>
      </c>
      <c r="E37" s="11">
        <v>339000</v>
      </c>
      <c r="F37" s="11">
        <f>G37+H37</f>
        <v>328000</v>
      </c>
      <c r="G37" s="11">
        <v>0</v>
      </c>
      <c r="H37" s="11">
        <v>328000</v>
      </c>
      <c r="I37" s="11">
        <v>328000</v>
      </c>
      <c r="J37" s="11">
        <v>0</v>
      </c>
      <c r="K37" s="11">
        <f>F37-I37-J37</f>
        <v>0</v>
      </c>
    </row>
    <row r="38" spans="1:11" s="6" customFormat="1" ht="22.5" x14ac:dyDescent="0.25">
      <c r="A38" s="10" t="s">
        <v>95</v>
      </c>
      <c r="B38" s="10" t="s">
        <v>96</v>
      </c>
      <c r="C38" s="10" t="s">
        <v>97</v>
      </c>
      <c r="D38" s="11">
        <v>32000</v>
      </c>
      <c r="E38" s="11">
        <v>8000</v>
      </c>
      <c r="F38" s="11">
        <f>G38+H38</f>
        <v>8000</v>
      </c>
      <c r="G38" s="11">
        <v>0</v>
      </c>
      <c r="H38" s="11">
        <v>8000</v>
      </c>
      <c r="I38" s="11">
        <v>8000</v>
      </c>
      <c r="J38" s="11">
        <v>0</v>
      </c>
      <c r="K38" s="11">
        <f>F38-I38-J38</f>
        <v>0</v>
      </c>
    </row>
    <row r="39" spans="1:11" s="6" customFormat="1" ht="22.5" x14ac:dyDescent="0.25">
      <c r="A39" s="10" t="s">
        <v>98</v>
      </c>
      <c r="B39" s="10" t="s">
        <v>99</v>
      </c>
      <c r="C39" s="10" t="s">
        <v>100</v>
      </c>
      <c r="D39" s="11">
        <v>494000</v>
      </c>
      <c r="E39" s="11">
        <v>125000</v>
      </c>
      <c r="F39" s="11">
        <f>G39+H39</f>
        <v>125000</v>
      </c>
      <c r="G39" s="11">
        <v>0</v>
      </c>
      <c r="H39" s="11">
        <v>125000</v>
      </c>
      <c r="I39" s="11">
        <v>125000</v>
      </c>
      <c r="J39" s="11">
        <v>0</v>
      </c>
      <c r="K39" s="11">
        <f>F39-I39-J39</f>
        <v>0</v>
      </c>
    </row>
    <row r="40" spans="1:11" s="6" customFormat="1" ht="33" x14ac:dyDescent="0.25">
      <c r="A40" s="10" t="s">
        <v>101</v>
      </c>
      <c r="B40" s="10" t="s">
        <v>102</v>
      </c>
      <c r="C40" s="10" t="s">
        <v>103</v>
      </c>
      <c r="D40" s="11">
        <f>D41+D44</f>
        <v>29500</v>
      </c>
      <c r="E40" s="11">
        <f>E41+E44</f>
        <v>8500</v>
      </c>
      <c r="F40" s="11">
        <f>G40+H40</f>
        <v>28739</v>
      </c>
      <c r="G40" s="11">
        <f>G41+G44</f>
        <v>8275</v>
      </c>
      <c r="H40" s="11">
        <f>H41+H44</f>
        <v>20464</v>
      </c>
      <c r="I40" s="11">
        <f>I41+I44</f>
        <v>8086</v>
      </c>
      <c r="J40" s="11">
        <f>J41+J44</f>
        <v>0</v>
      </c>
      <c r="K40" s="11">
        <f>F40-I40-J40</f>
        <v>20653</v>
      </c>
    </row>
    <row r="41" spans="1:11" s="6" customFormat="1" ht="22.5" x14ac:dyDescent="0.25">
      <c r="A41" s="10" t="s">
        <v>104</v>
      </c>
      <c r="B41" s="10" t="s">
        <v>105</v>
      </c>
      <c r="C41" s="10" t="s">
        <v>106</v>
      </c>
      <c r="D41" s="11">
        <f>D42+D43</f>
        <v>28500</v>
      </c>
      <c r="E41" s="11">
        <f>E42+E43</f>
        <v>8000</v>
      </c>
      <c r="F41" s="11">
        <f>G41+H41</f>
        <v>28625</v>
      </c>
      <c r="G41" s="11">
        <f>G42+G43</f>
        <v>8275</v>
      </c>
      <c r="H41" s="11">
        <f>H42+H43</f>
        <v>20350</v>
      </c>
      <c r="I41" s="11">
        <f>I42+I43</f>
        <v>7972</v>
      </c>
      <c r="J41" s="11">
        <f>J42+J43</f>
        <v>0</v>
      </c>
      <c r="K41" s="11">
        <f>F41-I41-J41</f>
        <v>20653</v>
      </c>
    </row>
    <row r="42" spans="1:11" s="6" customFormat="1" ht="22.5" x14ac:dyDescent="0.25">
      <c r="A42" s="10" t="s">
        <v>107</v>
      </c>
      <c r="B42" s="10" t="s">
        <v>108</v>
      </c>
      <c r="C42" s="10" t="s">
        <v>109</v>
      </c>
      <c r="D42" s="11">
        <v>26500</v>
      </c>
      <c r="E42" s="11">
        <v>7000</v>
      </c>
      <c r="F42" s="11">
        <f>G42+H42</f>
        <v>28167</v>
      </c>
      <c r="G42" s="11">
        <v>8167</v>
      </c>
      <c r="H42" s="11">
        <v>20000</v>
      </c>
      <c r="I42" s="11">
        <v>7822</v>
      </c>
      <c r="J42" s="11">
        <v>0</v>
      </c>
      <c r="K42" s="11">
        <f>F42-I42-J42</f>
        <v>20345</v>
      </c>
    </row>
    <row r="43" spans="1:11" s="6" customFormat="1" ht="22.5" x14ac:dyDescent="0.25">
      <c r="A43" s="10" t="s">
        <v>110</v>
      </c>
      <c r="B43" s="10" t="s">
        <v>111</v>
      </c>
      <c r="C43" s="10" t="s">
        <v>112</v>
      </c>
      <c r="D43" s="11">
        <v>2000</v>
      </c>
      <c r="E43" s="11">
        <v>1000</v>
      </c>
      <c r="F43" s="11">
        <f>G43+H43</f>
        <v>458</v>
      </c>
      <c r="G43" s="11">
        <v>108</v>
      </c>
      <c r="H43" s="11">
        <v>350</v>
      </c>
      <c r="I43" s="11">
        <v>150</v>
      </c>
      <c r="J43" s="11">
        <v>0</v>
      </c>
      <c r="K43" s="11">
        <f>F43-I43-J43</f>
        <v>308</v>
      </c>
    </row>
    <row r="44" spans="1:11" s="6" customFormat="1" ht="22.5" x14ac:dyDescent="0.25">
      <c r="A44" s="10" t="s">
        <v>113</v>
      </c>
      <c r="B44" s="10" t="s">
        <v>114</v>
      </c>
      <c r="C44" s="10" t="s">
        <v>115</v>
      </c>
      <c r="D44" s="11">
        <v>1000</v>
      </c>
      <c r="E44" s="11">
        <v>500</v>
      </c>
      <c r="F44" s="11">
        <f>G44+H44</f>
        <v>114</v>
      </c>
      <c r="G44" s="11">
        <v>0</v>
      </c>
      <c r="H44" s="11">
        <v>114</v>
      </c>
      <c r="I44" s="11">
        <v>114</v>
      </c>
      <c r="J44" s="11">
        <v>0</v>
      </c>
      <c r="K44" s="11">
        <f>F44-I44-J44</f>
        <v>0</v>
      </c>
    </row>
    <row r="45" spans="1:11" s="6" customFormat="1" ht="22.5" x14ac:dyDescent="0.25">
      <c r="A45" s="10" t="s">
        <v>116</v>
      </c>
      <c r="B45" s="10" t="s">
        <v>117</v>
      </c>
      <c r="C45" s="10" t="s">
        <v>118</v>
      </c>
      <c r="D45" s="11">
        <f>D46</f>
        <v>20000</v>
      </c>
      <c r="E45" s="11">
        <f>E46</f>
        <v>5000</v>
      </c>
      <c r="F45" s="11">
        <f>G45+H45</f>
        <v>4849</v>
      </c>
      <c r="G45" s="11">
        <f>G46</f>
        <v>20</v>
      </c>
      <c r="H45" s="11">
        <f>H46</f>
        <v>4829</v>
      </c>
      <c r="I45" s="11">
        <f>I46</f>
        <v>4829</v>
      </c>
      <c r="J45" s="11">
        <f>J46</f>
        <v>0</v>
      </c>
      <c r="K45" s="11">
        <f>F45-I45-J45</f>
        <v>20</v>
      </c>
    </row>
    <row r="46" spans="1:11" s="6" customFormat="1" x14ac:dyDescent="0.25">
      <c r="A46" s="10" t="s">
        <v>119</v>
      </c>
      <c r="B46" s="10" t="s">
        <v>120</v>
      </c>
      <c r="C46" s="10" t="s">
        <v>121</v>
      </c>
      <c r="D46" s="11">
        <f>D47</f>
        <v>20000</v>
      </c>
      <c r="E46" s="11">
        <f>E47</f>
        <v>5000</v>
      </c>
      <c r="F46" s="11">
        <f>G46+H46</f>
        <v>4849</v>
      </c>
      <c r="G46" s="11">
        <f>G47</f>
        <v>20</v>
      </c>
      <c r="H46" s="11">
        <f>H47</f>
        <v>4829</v>
      </c>
      <c r="I46" s="11">
        <f>I47</f>
        <v>4829</v>
      </c>
      <c r="J46" s="11">
        <f>J47</f>
        <v>0</v>
      </c>
      <c r="K46" s="11">
        <f>F46-I46-J46</f>
        <v>20</v>
      </c>
    </row>
    <row r="47" spans="1:11" s="6" customFormat="1" x14ac:dyDescent="0.25">
      <c r="A47" s="10" t="s">
        <v>122</v>
      </c>
      <c r="B47" s="10" t="s">
        <v>123</v>
      </c>
      <c r="C47" s="10" t="s">
        <v>124</v>
      </c>
      <c r="D47" s="11">
        <v>20000</v>
      </c>
      <c r="E47" s="11">
        <v>5000</v>
      </c>
      <c r="F47" s="11">
        <f>G47+H47</f>
        <v>4849</v>
      </c>
      <c r="G47" s="11">
        <v>20</v>
      </c>
      <c r="H47" s="11">
        <v>4829</v>
      </c>
      <c r="I47" s="11">
        <v>4829</v>
      </c>
      <c r="J47" s="11">
        <v>0</v>
      </c>
      <c r="K47" s="11">
        <f>F47-I47-J47</f>
        <v>20</v>
      </c>
    </row>
    <row r="48" spans="1:11" s="6" customFormat="1" x14ac:dyDescent="0.25">
      <c r="A48" s="10" t="s">
        <v>125</v>
      </c>
      <c r="B48" s="10" t="s">
        <v>126</v>
      </c>
      <c r="C48" s="10" t="s">
        <v>127</v>
      </c>
      <c r="D48" s="11">
        <f>D49+D54</f>
        <v>742000</v>
      </c>
      <c r="E48" s="11">
        <f>E49+E54</f>
        <v>205500</v>
      </c>
      <c r="F48" s="11">
        <f>G48+H48</f>
        <v>718681</v>
      </c>
      <c r="G48" s="11">
        <f>G49+G54</f>
        <v>696909</v>
      </c>
      <c r="H48" s="11">
        <f>H49+H54</f>
        <v>21772</v>
      </c>
      <c r="I48" s="11">
        <f>I49+I54</f>
        <v>21772</v>
      </c>
      <c r="J48" s="11">
        <f>J49+J54</f>
        <v>0</v>
      </c>
      <c r="K48" s="11">
        <f>F48-I48-J48</f>
        <v>696909</v>
      </c>
    </row>
    <row r="49" spans="1:11" s="6" customFormat="1" ht="22.5" x14ac:dyDescent="0.25">
      <c r="A49" s="10" t="s">
        <v>128</v>
      </c>
      <c r="B49" s="10" t="s">
        <v>129</v>
      </c>
      <c r="C49" s="10" t="s">
        <v>130</v>
      </c>
      <c r="D49" s="11">
        <f>D50</f>
        <v>40000</v>
      </c>
      <c r="E49" s="11">
        <f>E50</f>
        <v>30000</v>
      </c>
      <c r="F49" s="11">
        <f>G49+H49</f>
        <v>15035</v>
      </c>
      <c r="G49" s="11">
        <f>G50</f>
        <v>3903</v>
      </c>
      <c r="H49" s="11">
        <f>H50</f>
        <v>11132</v>
      </c>
      <c r="I49" s="11">
        <f>I50</f>
        <v>11132</v>
      </c>
      <c r="J49" s="11">
        <f>J50</f>
        <v>0</v>
      </c>
      <c r="K49" s="11">
        <f>F49-I49-J49</f>
        <v>3903</v>
      </c>
    </row>
    <row r="50" spans="1:11" s="6" customFormat="1" ht="22.5" x14ac:dyDescent="0.25">
      <c r="A50" s="10" t="s">
        <v>131</v>
      </c>
      <c r="B50" s="10" t="s">
        <v>132</v>
      </c>
      <c r="C50" s="10" t="s">
        <v>133</v>
      </c>
      <c r="D50" s="11">
        <f>+D51+D53</f>
        <v>40000</v>
      </c>
      <c r="E50" s="11">
        <f>+E51+E53</f>
        <v>30000</v>
      </c>
      <c r="F50" s="11">
        <f>G50+H50</f>
        <v>15035</v>
      </c>
      <c r="G50" s="11">
        <f>+G51+G53</f>
        <v>3903</v>
      </c>
      <c r="H50" s="11">
        <f>+H51+H53</f>
        <v>11132</v>
      </c>
      <c r="I50" s="11">
        <f>+I51+I53</f>
        <v>11132</v>
      </c>
      <c r="J50" s="11">
        <f>+J51+J53</f>
        <v>0</v>
      </c>
      <c r="K50" s="11">
        <f>F50-I50-J50</f>
        <v>3903</v>
      </c>
    </row>
    <row r="51" spans="1:11" s="6" customFormat="1" x14ac:dyDescent="0.25">
      <c r="A51" s="10" t="s">
        <v>134</v>
      </c>
      <c r="B51" s="10" t="s">
        <v>135</v>
      </c>
      <c r="C51" s="10" t="s">
        <v>136</v>
      </c>
      <c r="D51" s="11">
        <f>D52</f>
        <v>36000</v>
      </c>
      <c r="E51" s="11">
        <f>E52</f>
        <v>26000</v>
      </c>
      <c r="F51" s="11">
        <f>G51+H51</f>
        <v>11255</v>
      </c>
      <c r="G51" s="11">
        <f>G52</f>
        <v>3903</v>
      </c>
      <c r="H51" s="11">
        <f>H52</f>
        <v>7352</v>
      </c>
      <c r="I51" s="11">
        <f>I52</f>
        <v>7352</v>
      </c>
      <c r="J51" s="11">
        <f>J52</f>
        <v>0</v>
      </c>
      <c r="K51" s="11">
        <f>F51-I51-J51</f>
        <v>3903</v>
      </c>
    </row>
    <row r="52" spans="1:11" s="6" customFormat="1" ht="22.5" x14ac:dyDescent="0.25">
      <c r="A52" s="10" t="s">
        <v>137</v>
      </c>
      <c r="B52" s="10" t="s">
        <v>138</v>
      </c>
      <c r="C52" s="10" t="s">
        <v>139</v>
      </c>
      <c r="D52" s="11">
        <v>36000</v>
      </c>
      <c r="E52" s="11">
        <v>26000</v>
      </c>
      <c r="F52" s="11">
        <f>G52+H52</f>
        <v>11255</v>
      </c>
      <c r="G52" s="11">
        <v>3903</v>
      </c>
      <c r="H52" s="11">
        <v>7352</v>
      </c>
      <c r="I52" s="11">
        <v>7352</v>
      </c>
      <c r="J52" s="11">
        <v>0</v>
      </c>
      <c r="K52" s="11">
        <f>F52-I52-J52</f>
        <v>3903</v>
      </c>
    </row>
    <row r="53" spans="1:11" s="6" customFormat="1" x14ac:dyDescent="0.25">
      <c r="A53" s="10" t="s">
        <v>140</v>
      </c>
      <c r="B53" s="10" t="s">
        <v>141</v>
      </c>
      <c r="C53" s="10" t="s">
        <v>142</v>
      </c>
      <c r="D53" s="11">
        <v>4000</v>
      </c>
      <c r="E53" s="11">
        <v>4000</v>
      </c>
      <c r="F53" s="11">
        <f>G53+H53</f>
        <v>3780</v>
      </c>
      <c r="G53" s="11">
        <v>0</v>
      </c>
      <c r="H53" s="11">
        <v>3780</v>
      </c>
      <c r="I53" s="11">
        <v>3780</v>
      </c>
      <c r="J53" s="11">
        <v>0</v>
      </c>
      <c r="K53" s="11">
        <f>F53-I53-J53</f>
        <v>0</v>
      </c>
    </row>
    <row r="54" spans="1:11" s="6" customFormat="1" ht="22.5" x14ac:dyDescent="0.25">
      <c r="A54" s="10" t="s">
        <v>143</v>
      </c>
      <c r="B54" s="10" t="s">
        <v>144</v>
      </c>
      <c r="C54" s="10" t="s">
        <v>145</v>
      </c>
      <c r="D54" s="11">
        <f>+D55+D57</f>
        <v>702000</v>
      </c>
      <c r="E54" s="11">
        <f>+E55+E57</f>
        <v>175500</v>
      </c>
      <c r="F54" s="11">
        <f>G54+H54</f>
        <v>703646</v>
      </c>
      <c r="G54" s="11">
        <f>+G55+G57</f>
        <v>693006</v>
      </c>
      <c r="H54" s="11">
        <f>+H55+H57</f>
        <v>10640</v>
      </c>
      <c r="I54" s="11">
        <f>+I55+I57</f>
        <v>10640</v>
      </c>
      <c r="J54" s="11">
        <f>+J55+J57</f>
        <v>0</v>
      </c>
      <c r="K54" s="11">
        <f>F54-I54-J54</f>
        <v>693006</v>
      </c>
    </row>
    <row r="55" spans="1:11" s="6" customFormat="1" ht="22.5" x14ac:dyDescent="0.25">
      <c r="A55" s="10" t="s">
        <v>146</v>
      </c>
      <c r="B55" s="10" t="s">
        <v>147</v>
      </c>
      <c r="C55" s="10" t="s">
        <v>148</v>
      </c>
      <c r="D55" s="11">
        <f>D56</f>
        <v>2000</v>
      </c>
      <c r="E55" s="11">
        <f>E56</f>
        <v>500</v>
      </c>
      <c r="F55" s="11">
        <f>G55+H55</f>
        <v>18</v>
      </c>
      <c r="G55" s="11">
        <f>G56</f>
        <v>0</v>
      </c>
      <c r="H55" s="11">
        <f>H56</f>
        <v>18</v>
      </c>
      <c r="I55" s="11">
        <f>I56</f>
        <v>18</v>
      </c>
      <c r="J55" s="11">
        <f>J56</f>
        <v>0</v>
      </c>
      <c r="K55" s="11">
        <f>F55-I55-J55</f>
        <v>0</v>
      </c>
    </row>
    <row r="56" spans="1:11" s="6" customFormat="1" x14ac:dyDescent="0.25">
      <c r="A56" s="10" t="s">
        <v>149</v>
      </c>
      <c r="B56" s="10" t="s">
        <v>150</v>
      </c>
      <c r="C56" s="10" t="s">
        <v>151</v>
      </c>
      <c r="D56" s="11">
        <v>2000</v>
      </c>
      <c r="E56" s="11">
        <v>500</v>
      </c>
      <c r="F56" s="11">
        <f>G56+H56</f>
        <v>18</v>
      </c>
      <c r="G56" s="11">
        <v>0</v>
      </c>
      <c r="H56" s="11">
        <v>18</v>
      </c>
      <c r="I56" s="11">
        <v>18</v>
      </c>
      <c r="J56" s="11">
        <v>0</v>
      </c>
      <c r="K56" s="11">
        <f>F56-I56-J56</f>
        <v>0</v>
      </c>
    </row>
    <row r="57" spans="1:11" s="6" customFormat="1" ht="22.5" x14ac:dyDescent="0.25">
      <c r="A57" s="10" t="s">
        <v>152</v>
      </c>
      <c r="B57" s="10" t="s">
        <v>153</v>
      </c>
      <c r="C57" s="10" t="s">
        <v>154</v>
      </c>
      <c r="D57" s="11">
        <f>D58</f>
        <v>700000</v>
      </c>
      <c r="E57" s="11">
        <f>E58</f>
        <v>175000</v>
      </c>
      <c r="F57" s="11">
        <f>G57+H57</f>
        <v>703628</v>
      </c>
      <c r="G57" s="11">
        <f>G58</f>
        <v>693006</v>
      </c>
      <c r="H57" s="11">
        <f>H58</f>
        <v>10622</v>
      </c>
      <c r="I57" s="11">
        <f>I58</f>
        <v>10622</v>
      </c>
      <c r="J57" s="11">
        <f>J58</f>
        <v>0</v>
      </c>
      <c r="K57" s="11">
        <f>F57-I57-J57</f>
        <v>693006</v>
      </c>
    </row>
    <row r="58" spans="1:11" s="6" customFormat="1" ht="22.5" x14ac:dyDescent="0.25">
      <c r="A58" s="10" t="s">
        <v>155</v>
      </c>
      <c r="B58" s="10" t="s">
        <v>156</v>
      </c>
      <c r="C58" s="10" t="s">
        <v>157</v>
      </c>
      <c r="D58" s="11">
        <f>D59</f>
        <v>700000</v>
      </c>
      <c r="E58" s="11">
        <f>E59</f>
        <v>175000</v>
      </c>
      <c r="F58" s="11">
        <f>G58+H58</f>
        <v>703628</v>
      </c>
      <c r="G58" s="11">
        <f>G59</f>
        <v>693006</v>
      </c>
      <c r="H58" s="11">
        <f>H59</f>
        <v>10622</v>
      </c>
      <c r="I58" s="11">
        <f>I59</f>
        <v>10622</v>
      </c>
      <c r="J58" s="11">
        <f>J59</f>
        <v>0</v>
      </c>
      <c r="K58" s="11">
        <f>F58-I58-J58</f>
        <v>693006</v>
      </c>
    </row>
    <row r="59" spans="1:11" s="6" customFormat="1" ht="22.5" x14ac:dyDescent="0.25">
      <c r="A59" s="10" t="s">
        <v>158</v>
      </c>
      <c r="B59" s="10" t="s">
        <v>159</v>
      </c>
      <c r="C59" s="10" t="s">
        <v>160</v>
      </c>
      <c r="D59" s="11">
        <v>700000</v>
      </c>
      <c r="E59" s="11">
        <v>175000</v>
      </c>
      <c r="F59" s="11">
        <f>G59+H59</f>
        <v>703628</v>
      </c>
      <c r="G59" s="11">
        <v>693006</v>
      </c>
      <c r="H59" s="11">
        <v>10622</v>
      </c>
      <c r="I59" s="11">
        <v>10622</v>
      </c>
      <c r="J59" s="11">
        <v>0</v>
      </c>
      <c r="K59" s="11">
        <f>F59-I59-J59</f>
        <v>693006</v>
      </c>
    </row>
    <row r="60" spans="1:11" s="6" customFormat="1" ht="33" x14ac:dyDescent="0.25">
      <c r="A60" s="10" t="s">
        <v>161</v>
      </c>
      <c r="B60" s="10" t="s">
        <v>162</v>
      </c>
      <c r="C60" s="10" t="s">
        <v>163</v>
      </c>
      <c r="D60" s="11">
        <v>-298800</v>
      </c>
      <c r="E60" s="11">
        <v>-110000</v>
      </c>
      <c r="F60" s="11">
        <f>G60+H60</f>
        <v>-57500</v>
      </c>
      <c r="G60" s="11">
        <v>0</v>
      </c>
      <c r="H60" s="11">
        <v>-57500</v>
      </c>
      <c r="I60" s="11">
        <v>-57500</v>
      </c>
      <c r="J60" s="11">
        <v>0</v>
      </c>
      <c r="K60" s="11">
        <f>F60-I60-J60</f>
        <v>0</v>
      </c>
    </row>
    <row r="61" spans="1:11" s="6" customFormat="1" x14ac:dyDescent="0.25">
      <c r="A61" s="10" t="s">
        <v>164</v>
      </c>
      <c r="B61" s="10" t="s">
        <v>165</v>
      </c>
      <c r="C61" s="10" t="s">
        <v>166</v>
      </c>
      <c r="D61" s="11">
        <v>298800</v>
      </c>
      <c r="E61" s="11">
        <v>110000</v>
      </c>
      <c r="F61" s="11">
        <f>G61+H61</f>
        <v>57500</v>
      </c>
      <c r="G61" s="11">
        <v>0</v>
      </c>
      <c r="H61" s="11">
        <v>57500</v>
      </c>
      <c r="I61" s="11">
        <v>57500</v>
      </c>
      <c r="J61" s="11">
        <v>0</v>
      </c>
      <c r="K61" s="11">
        <f>F61-I61-J61</f>
        <v>0</v>
      </c>
    </row>
    <row r="62" spans="1:11" s="6" customFormat="1" x14ac:dyDescent="0.25">
      <c r="A62" s="10" t="s">
        <v>167</v>
      </c>
      <c r="B62" s="10" t="s">
        <v>168</v>
      </c>
      <c r="C62" s="10" t="s">
        <v>169</v>
      </c>
      <c r="D62" s="11">
        <f>D63</f>
        <v>3781000</v>
      </c>
      <c r="E62" s="11">
        <f>E63</f>
        <v>1891000</v>
      </c>
      <c r="F62" s="11">
        <f>G62+H62</f>
        <v>864</v>
      </c>
      <c r="G62" s="11">
        <f>G63</f>
        <v>0</v>
      </c>
      <c r="H62" s="11">
        <f>H63</f>
        <v>864</v>
      </c>
      <c r="I62" s="11">
        <f>I63</f>
        <v>864</v>
      </c>
      <c r="J62" s="11">
        <f>J63</f>
        <v>0</v>
      </c>
      <c r="K62" s="11">
        <f>F62-I62-J62</f>
        <v>0</v>
      </c>
    </row>
    <row r="63" spans="1:11" s="6" customFormat="1" ht="22.5" x14ac:dyDescent="0.25">
      <c r="A63" s="10" t="s">
        <v>170</v>
      </c>
      <c r="B63" s="10" t="s">
        <v>171</v>
      </c>
      <c r="C63" s="10" t="s">
        <v>172</v>
      </c>
      <c r="D63" s="11">
        <f>D64</f>
        <v>3781000</v>
      </c>
      <c r="E63" s="11">
        <f>E64</f>
        <v>1891000</v>
      </c>
      <c r="F63" s="11">
        <f>G63+H63</f>
        <v>864</v>
      </c>
      <c r="G63" s="11">
        <f>G64</f>
        <v>0</v>
      </c>
      <c r="H63" s="11">
        <f>H64</f>
        <v>864</v>
      </c>
      <c r="I63" s="11">
        <f>I64</f>
        <v>864</v>
      </c>
      <c r="J63" s="11">
        <f>J64</f>
        <v>0</v>
      </c>
      <c r="K63" s="11">
        <f>F63-I63-J63</f>
        <v>0</v>
      </c>
    </row>
    <row r="64" spans="1:11" s="6" customFormat="1" ht="75" x14ac:dyDescent="0.25">
      <c r="A64" s="10" t="s">
        <v>173</v>
      </c>
      <c r="B64" s="10" t="s">
        <v>174</v>
      </c>
      <c r="C64" s="10" t="s">
        <v>175</v>
      </c>
      <c r="D64" s="11">
        <f>+D65+D66</f>
        <v>3781000</v>
      </c>
      <c r="E64" s="11">
        <f>+E65+E66</f>
        <v>1891000</v>
      </c>
      <c r="F64" s="11">
        <f>G64+H64</f>
        <v>864</v>
      </c>
      <c r="G64" s="11">
        <f>+G65+G66</f>
        <v>0</v>
      </c>
      <c r="H64" s="11">
        <f>+H65+H66</f>
        <v>864</v>
      </c>
      <c r="I64" s="11">
        <f>+I65+I66</f>
        <v>864</v>
      </c>
      <c r="J64" s="11">
        <f>+J65+J66</f>
        <v>0</v>
      </c>
      <c r="K64" s="11">
        <f>F64-I64-J64</f>
        <v>0</v>
      </c>
    </row>
    <row r="65" spans="1:12" s="6" customFormat="1" ht="33" x14ac:dyDescent="0.25">
      <c r="A65" s="10" t="s">
        <v>176</v>
      </c>
      <c r="B65" s="10" t="s">
        <v>177</v>
      </c>
      <c r="C65" s="10" t="s">
        <v>178</v>
      </c>
      <c r="D65" s="11">
        <v>1000</v>
      </c>
      <c r="E65" s="11">
        <v>1000</v>
      </c>
      <c r="F65" s="11">
        <f>G65+H65</f>
        <v>864</v>
      </c>
      <c r="G65" s="11">
        <v>0</v>
      </c>
      <c r="H65" s="11">
        <v>864</v>
      </c>
      <c r="I65" s="11">
        <v>864</v>
      </c>
      <c r="J65" s="11">
        <v>0</v>
      </c>
      <c r="K65" s="11">
        <f>F65-I65-J65</f>
        <v>0</v>
      </c>
    </row>
    <row r="66" spans="1:12" s="6" customFormat="1" ht="22.5" x14ac:dyDescent="0.25">
      <c r="A66" s="10" t="s">
        <v>179</v>
      </c>
      <c r="B66" s="10" t="s">
        <v>180</v>
      </c>
      <c r="C66" s="10" t="s">
        <v>181</v>
      </c>
      <c r="D66" s="11">
        <v>3780000</v>
      </c>
      <c r="E66" s="11">
        <v>1890000</v>
      </c>
      <c r="F66" s="11">
        <f>G66+H66</f>
        <v>0</v>
      </c>
      <c r="G66" s="11">
        <v>0</v>
      </c>
      <c r="H66" s="11">
        <v>0</v>
      </c>
      <c r="I66" s="11">
        <v>0</v>
      </c>
      <c r="J66" s="11">
        <v>0</v>
      </c>
      <c r="K66" s="11">
        <f>F66-I66-J66</f>
        <v>0</v>
      </c>
    </row>
    <row r="67" spans="1:12" s="6" customFormat="1" x14ac:dyDescent="0.25">
      <c r="A67" s="8"/>
      <c r="B67" s="8"/>
      <c r="C67" s="8"/>
      <c r="D67" s="9"/>
      <c r="E67" s="9"/>
      <c r="F67" s="9"/>
      <c r="G67" s="9"/>
      <c r="H67" s="9"/>
      <c r="I67" s="9"/>
      <c r="J67" s="9"/>
      <c r="K67" s="9"/>
    </row>
    <row r="68" spans="1:12" x14ac:dyDescent="0.25">
      <c r="A68" s="13" t="s">
        <v>182</v>
      </c>
      <c r="B68" s="13"/>
      <c r="C68" s="13"/>
      <c r="D68" s="13"/>
      <c r="E68" s="13" t="s">
        <v>184</v>
      </c>
      <c r="F68" s="13"/>
      <c r="G68" s="13"/>
      <c r="H68" s="13"/>
      <c r="I68" s="13" t="s">
        <v>185</v>
      </c>
      <c r="J68" s="13"/>
      <c r="K68" s="13"/>
      <c r="L68" s="13"/>
    </row>
    <row r="69" spans="1:12" x14ac:dyDescent="0.25">
      <c r="A69" s="3" t="s">
        <v>183</v>
      </c>
      <c r="B69" s="3"/>
      <c r="C69" s="3"/>
      <c r="D69" s="3"/>
      <c r="E69" s="3" t="s">
        <v>184</v>
      </c>
      <c r="F69" s="3"/>
      <c r="G69" s="3"/>
      <c r="H69" s="3"/>
      <c r="I69" s="3" t="s">
        <v>186</v>
      </c>
      <c r="J69" s="3"/>
      <c r="K69" s="3"/>
      <c r="L69" s="3"/>
    </row>
    <row r="135" spans="1:20" x14ac:dyDescent="0.25">
      <c r="A135" s="12"/>
      <c r="B135" s="12"/>
      <c r="C135" s="12"/>
      <c r="D135" s="12"/>
      <c r="I135" s="12"/>
      <c r="J135" s="12"/>
      <c r="K135" s="12"/>
      <c r="L135" s="12"/>
      <c r="Q135" s="12"/>
      <c r="R135" s="12"/>
      <c r="S135" s="12"/>
      <c r="T135" s="12"/>
    </row>
  </sheetData>
  <mergeCells count="26">
    <mergeCell ref="H10:H12"/>
    <mergeCell ref="I9:I12"/>
    <mergeCell ref="J9:J12"/>
    <mergeCell ref="K9:K12"/>
    <mergeCell ref="A68:D68"/>
    <mergeCell ref="A69:D69"/>
    <mergeCell ref="E68:H68"/>
    <mergeCell ref="E69:H69"/>
    <mergeCell ref="I68:L68"/>
    <mergeCell ref="I69:L69"/>
    <mergeCell ref="A7:K7"/>
    <mergeCell ref="A9:B12"/>
    <mergeCell ref="A13:B13"/>
    <mergeCell ref="C9:C12"/>
    <mergeCell ref="D9:E9"/>
    <mergeCell ref="D10:D12"/>
    <mergeCell ref="E10:E12"/>
    <mergeCell ref="F9:H9"/>
    <mergeCell ref="F10:F12"/>
    <mergeCell ref="G10:G12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2016-09-12T07:07:35Z</dcterms:created>
  <dcterms:modified xsi:type="dcterms:W3CDTF">2016-09-12T07:07:37Z</dcterms:modified>
</cp:coreProperties>
</file>