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2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6" i="1" s="1"/>
  <c r="D15" i="1" s="1"/>
  <c r="E17" i="1"/>
  <c r="E16" i="1" s="1"/>
  <c r="E15" i="1" s="1"/>
  <c r="F17" i="1"/>
  <c r="F16" i="1" s="1"/>
  <c r="F15" i="1" s="1"/>
  <c r="G17" i="1"/>
  <c r="G16" i="1" s="1"/>
  <c r="G15" i="1" s="1"/>
  <c r="H17" i="1"/>
  <c r="H16" i="1" s="1"/>
  <c r="I17" i="1"/>
  <c r="I16" i="1" s="1"/>
  <c r="I15" i="1" s="1"/>
  <c r="J17" i="1"/>
  <c r="K17" i="1"/>
  <c r="K16" i="1" s="1"/>
  <c r="K15" i="1" s="1"/>
  <c r="J18" i="1"/>
  <c r="D19" i="1"/>
  <c r="E19" i="1"/>
  <c r="F19" i="1"/>
  <c r="G19" i="1"/>
  <c r="H19" i="1"/>
  <c r="I19" i="1"/>
  <c r="J19" i="1"/>
  <c r="K19" i="1"/>
  <c r="J20" i="1"/>
  <c r="D22" i="1"/>
  <c r="D21" i="1" s="1"/>
  <c r="E22" i="1"/>
  <c r="E21" i="1" s="1"/>
  <c r="F22" i="1"/>
  <c r="F21" i="1" s="1"/>
  <c r="G22" i="1"/>
  <c r="G21" i="1" s="1"/>
  <c r="H22" i="1"/>
  <c r="J22" i="1" s="1"/>
  <c r="I22" i="1"/>
  <c r="I21" i="1" s="1"/>
  <c r="K22" i="1"/>
  <c r="K21" i="1" s="1"/>
  <c r="J23" i="1"/>
  <c r="D26" i="1"/>
  <c r="D25" i="1" s="1"/>
  <c r="E26" i="1"/>
  <c r="E25" i="1" s="1"/>
  <c r="E24" i="1" s="1"/>
  <c r="F26" i="1"/>
  <c r="F25" i="1" s="1"/>
  <c r="G26" i="1"/>
  <c r="G25" i="1" s="1"/>
  <c r="H26" i="1"/>
  <c r="H25" i="1" s="1"/>
  <c r="I26" i="1"/>
  <c r="I25" i="1" s="1"/>
  <c r="I24" i="1" s="1"/>
  <c r="K26" i="1"/>
  <c r="K25" i="1" s="1"/>
  <c r="K24" i="1" s="1"/>
  <c r="J27" i="1"/>
  <c r="J28" i="1"/>
  <c r="D29" i="1"/>
  <c r="E29" i="1"/>
  <c r="F29" i="1"/>
  <c r="G29" i="1"/>
  <c r="H29" i="1"/>
  <c r="I29" i="1"/>
  <c r="J29" i="1"/>
  <c r="K29" i="1"/>
  <c r="J30" i="1"/>
  <c r="D32" i="1"/>
  <c r="D31" i="1" s="1"/>
  <c r="E32" i="1"/>
  <c r="E31" i="1" s="1"/>
  <c r="F32" i="1"/>
  <c r="F31" i="1" s="1"/>
  <c r="G32" i="1"/>
  <c r="G31" i="1" s="1"/>
  <c r="H32" i="1"/>
  <c r="H31" i="1" s="1"/>
  <c r="J31" i="1" s="1"/>
  <c r="I32" i="1"/>
  <c r="I31" i="1" s="1"/>
  <c r="J32" i="1"/>
  <c r="K32" i="1"/>
  <c r="K31" i="1" s="1"/>
  <c r="J33" i="1"/>
  <c r="J34" i="1"/>
  <c r="J35" i="1"/>
  <c r="D36" i="1"/>
  <c r="E36" i="1"/>
  <c r="F36" i="1"/>
  <c r="G36" i="1"/>
  <c r="H36" i="1"/>
  <c r="I36" i="1"/>
  <c r="J36" i="1"/>
  <c r="K36" i="1"/>
  <c r="J37" i="1"/>
  <c r="D39" i="1"/>
  <c r="D38" i="1" s="1"/>
  <c r="E39" i="1"/>
  <c r="E38" i="1" s="1"/>
  <c r="F39" i="1"/>
  <c r="F38" i="1" s="1"/>
  <c r="G39" i="1"/>
  <c r="G38" i="1" s="1"/>
  <c r="H39" i="1"/>
  <c r="J39" i="1" s="1"/>
  <c r="I39" i="1"/>
  <c r="I38" i="1" s="1"/>
  <c r="K39" i="1"/>
  <c r="K38" i="1" s="1"/>
  <c r="J40" i="1"/>
  <c r="D41" i="1"/>
  <c r="E41" i="1"/>
  <c r="F41" i="1"/>
  <c r="G41" i="1"/>
  <c r="H41" i="1"/>
  <c r="J41" i="1" s="1"/>
  <c r="I41" i="1"/>
  <c r="K41" i="1"/>
  <c r="J42" i="1"/>
  <c r="D45" i="1"/>
  <c r="D44" i="1" s="1"/>
  <c r="D43" i="1" s="1"/>
  <c r="E45" i="1"/>
  <c r="E44" i="1" s="1"/>
  <c r="E43" i="1" s="1"/>
  <c r="F45" i="1"/>
  <c r="F44" i="1" s="1"/>
  <c r="F43" i="1" s="1"/>
  <c r="G45" i="1"/>
  <c r="G44" i="1" s="1"/>
  <c r="G43" i="1" s="1"/>
  <c r="H45" i="1"/>
  <c r="H44" i="1" s="1"/>
  <c r="I45" i="1"/>
  <c r="I44" i="1" s="1"/>
  <c r="I43" i="1" s="1"/>
  <c r="K45" i="1"/>
  <c r="K44" i="1" s="1"/>
  <c r="K43" i="1" s="1"/>
  <c r="J46" i="1"/>
  <c r="J47" i="1"/>
  <c r="D48" i="1"/>
  <c r="E48" i="1"/>
  <c r="F48" i="1"/>
  <c r="G48" i="1"/>
  <c r="H48" i="1"/>
  <c r="I48" i="1"/>
  <c r="J48" i="1"/>
  <c r="K48" i="1"/>
  <c r="J49" i="1"/>
  <c r="D52" i="1"/>
  <c r="D51" i="1" s="1"/>
  <c r="E52" i="1"/>
  <c r="E51" i="1" s="1"/>
  <c r="F52" i="1"/>
  <c r="F51" i="1" s="1"/>
  <c r="G52" i="1"/>
  <c r="G51" i="1" s="1"/>
  <c r="H52" i="1"/>
  <c r="H51" i="1" s="1"/>
  <c r="I52" i="1"/>
  <c r="I51" i="1" s="1"/>
  <c r="K52" i="1"/>
  <c r="K51" i="1" s="1"/>
  <c r="K50" i="1" s="1"/>
  <c r="J53" i="1"/>
  <c r="D55" i="1"/>
  <c r="D54" i="1" s="1"/>
  <c r="E55" i="1"/>
  <c r="E54" i="1" s="1"/>
  <c r="F55" i="1"/>
  <c r="F54" i="1" s="1"/>
  <c r="G55" i="1"/>
  <c r="G54" i="1" s="1"/>
  <c r="H55" i="1"/>
  <c r="H54" i="1" s="1"/>
  <c r="I55" i="1"/>
  <c r="I54" i="1" s="1"/>
  <c r="J55" i="1"/>
  <c r="K55" i="1"/>
  <c r="K54" i="1" s="1"/>
  <c r="J56" i="1"/>
  <c r="D58" i="1"/>
  <c r="E58" i="1"/>
  <c r="F58" i="1"/>
  <c r="G58" i="1"/>
  <c r="H58" i="1"/>
  <c r="I58" i="1"/>
  <c r="J58" i="1"/>
  <c r="K58" i="1"/>
  <c r="J59" i="1"/>
  <c r="J60" i="1"/>
  <c r="J54" i="1" l="1"/>
  <c r="H50" i="1"/>
  <c r="J51" i="1"/>
  <c r="J25" i="1"/>
  <c r="G50" i="1"/>
  <c r="G24" i="1"/>
  <c r="G14" i="1" s="1"/>
  <c r="G57" i="1" s="1"/>
  <c r="F50" i="1"/>
  <c r="H43" i="1"/>
  <c r="J43" i="1" s="1"/>
  <c r="J44" i="1"/>
  <c r="F24" i="1"/>
  <c r="F14" i="1" s="1"/>
  <c r="F57" i="1" s="1"/>
  <c r="J16" i="1"/>
  <c r="H15" i="1"/>
  <c r="K14" i="1"/>
  <c r="K57" i="1" s="1"/>
  <c r="E50" i="1"/>
  <c r="D50" i="1"/>
  <c r="D24" i="1"/>
  <c r="D14" i="1" s="1"/>
  <c r="D57" i="1" s="1"/>
  <c r="I50" i="1"/>
  <c r="I14" i="1" s="1"/>
  <c r="I57" i="1" s="1"/>
  <c r="E14" i="1"/>
  <c r="E57" i="1" s="1"/>
  <c r="H21" i="1"/>
  <c r="J21" i="1" s="1"/>
  <c r="J52" i="1"/>
  <c r="J45" i="1"/>
  <c r="J26" i="1"/>
  <c r="H38" i="1"/>
  <c r="J38" i="1" s="1"/>
  <c r="H14" i="1" l="1"/>
  <c r="J15" i="1"/>
  <c r="H24" i="1"/>
  <c r="J24" i="1" s="1"/>
  <c r="J50" i="1"/>
  <c r="H57" i="1" l="1"/>
  <c r="J57" i="1" s="1"/>
  <c r="J14" i="1"/>
</calcChain>
</file>

<file path=xl/sharedStrings.xml><?xml version="1.0" encoding="utf-8"?>
<sst xmlns="http://schemas.openxmlformats.org/spreadsheetml/2006/main" count="182" uniqueCount="168">
  <si>
    <t>JUDETUL  VASLUI</t>
  </si>
  <si>
    <t>COMUNA TATARANI</t>
  </si>
  <si>
    <t>NR................/...........2012</t>
  </si>
  <si>
    <t>Biroul contabilitate</t>
  </si>
  <si>
    <t xml:space="preserve"> Anexa 13</t>
  </si>
  <si>
    <t>Cont de executie - Cheltuieli - Bugetul local</t>
  </si>
  <si>
    <t>Trimestrul: 2, Anul: 2016</t>
  </si>
  <si>
    <t>Denumirea indicatorilor</t>
  </si>
  <si>
    <t>A</t>
  </si>
  <si>
    <t>Cod indicator</t>
  </si>
  <si>
    <t>B</t>
  </si>
  <si>
    <t>Credite de angajament</t>
  </si>
  <si>
    <t>Credite bugetare</t>
  </si>
  <si>
    <t>anuale aprobate la finele perioadei de raportare</t>
  </si>
  <si>
    <t>trimestriale cumulate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</si>
  <si>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</si>
  <si>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</si>
  <si>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</si>
  <si>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</si>
  <si>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</si>
  <si>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</si>
  <si>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</si>
  <si>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</si>
  <si>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</si>
  <si>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</si>
  <si>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</si>
  <si>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</si>
  <si>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</si>
  <si>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</si>
  <si>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</si>
  <si>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</si>
  <si>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</si>
  <si>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</si>
  <si>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</si>
  <si>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</si>
  <si>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</si>
  <si>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</si>
  <si>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</si>
  <si>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</si>
  <si>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</si>
  <si>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</si>
  <si>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</si>
  <si>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</si>
  <si>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</si>
  <si>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</si>
  <si>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</si>
  <si>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</si>
  <si>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</si>
  <si>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</si>
  <si>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</si>
  <si>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</si>
  <si>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</si>
  <si>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</si>
  <si>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</si>
  <si>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</si>
  <si>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</si>
  <si>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</si>
  <si>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</si>
  <si>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</si>
  <si>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</si>
  <si>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</si>
  <si>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</si>
  <si>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</si>
  <si>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</si>
  <si>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</si>
  <si>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</si>
  <si>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</si>
  <si>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</si>
  <si>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</si>
  <si>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</si>
  <si>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</si>
  <si>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</si>
  <si>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51</t>
  </si>
  <si>
    <t>Cultura, recreere si religie (cod 67.02.03+67.02.05+67.02.06+67.02.50)</t>
  </si>
  <si>
    <t>67.02</t>
  </si>
  <si>
    <t>52</t>
  </si>
  <si>
    <t>Servicii culturale (cod 67.02.03.02 la 67.02.03.08+67.02.03.12+67.02.03.30)</t>
  </si>
  <si>
    <t>67.02.03</t>
  </si>
  <si>
    <t>53</t>
  </si>
  <si>
    <t>Biblioteci publice comunale, orasenesti, municipale</t>
  </si>
  <si>
    <t>67.02.03.02</t>
  </si>
  <si>
    <t>58</t>
  </si>
  <si>
    <t>Camine culturale</t>
  </si>
  <si>
    <t>67.02.03.07</t>
  </si>
  <si>
    <t>60</t>
  </si>
  <si>
    <t>Consolidarea si restaurarea monumentelor istorice</t>
  </si>
  <si>
    <t>67.02.03.12</t>
  </si>
  <si>
    <t>62</t>
  </si>
  <si>
    <t>Servicii recreative si sportive (cod 67.02.05.01 la 67.02.05.03)</t>
  </si>
  <si>
    <t>67.02.05</t>
  </si>
  <si>
    <t>65</t>
  </si>
  <si>
    <t>Intretinere gradini publice, parcuri, zone verzi, baze sportive si de agrement</t>
  </si>
  <si>
    <t>67.02.05.03</t>
  </si>
  <si>
    <t>68</t>
  </si>
  <si>
    <t>Asigurari si asistenta sociala (cod 68.02.04+68.02.05+68.02.06+68.02.10+68.02.11+68.02.12+68.02.15+68.02.50)</t>
  </si>
  <si>
    <t>68.02</t>
  </si>
  <si>
    <t>70</t>
  </si>
  <si>
    <t>Asistenta sociala in caz de boli si invaliditati (cod 68.02.05.02)</t>
  </si>
  <si>
    <t>68.02.05</t>
  </si>
  <si>
    <t>71</t>
  </si>
  <si>
    <t>Asistenta sociala  in  caz de invaliditate</t>
  </si>
  <si>
    <t>68.02.05.02</t>
  </si>
  <si>
    <t>79</t>
  </si>
  <si>
    <t>Alte cheltuieli in domeniul asiaurarilor si asistentei  sociale</t>
  </si>
  <si>
    <t>68.02.50</t>
  </si>
  <si>
    <t>80</t>
  </si>
  <si>
    <t>Alte cheltuieli in domeniul  asistentei  sociale</t>
  </si>
  <si>
    <t>68.02.50.50</t>
  </si>
  <si>
    <t>81</t>
  </si>
  <si>
    <t>Partea a IV-a  SERVICII SI DEZVOLTARE PUBLICA, LOCUINTE, MEDIU SI APE (cod 70.02+74.02)</t>
  </si>
  <si>
    <t>69.02</t>
  </si>
  <si>
    <t>82</t>
  </si>
  <si>
    <t>Locuinte, servicii si dezvoltare publica (cod 70.02.03+70.02.05 la 70.02.07+70.02.50)</t>
  </si>
  <si>
    <t>70.02</t>
  </si>
  <si>
    <t>86</t>
  </si>
  <si>
    <t>Alimentare cu apa si amenajari hidrotehnice   (cod 70.02.05.01+70.02.05.02)</t>
  </si>
  <si>
    <t>70.02.05</t>
  </si>
  <si>
    <t>87</t>
  </si>
  <si>
    <t>Alimentare cu apa</t>
  </si>
  <si>
    <t>70.02.05.01</t>
  </si>
  <si>
    <t>89</t>
  </si>
  <si>
    <t>Iluminat public si electrificari rurale</t>
  </si>
  <si>
    <t>70.02.06</t>
  </si>
  <si>
    <t>92</t>
  </si>
  <si>
    <t>Protectia mediului   (cod 74.02.03+74.02.05+74.02.06+74.02.50)</t>
  </si>
  <si>
    <t>74.02</t>
  </si>
  <si>
    <t>98</t>
  </si>
  <si>
    <t>Alte servicii în domeniul protectiei mediului</t>
  </si>
  <si>
    <t>74.02.50</t>
  </si>
  <si>
    <t>99</t>
  </si>
  <si>
    <t>Partea a V-a ACTIUNI ECONOMICE   (cod 80.02+81.02+83.02+84.02+87.02)</t>
  </si>
  <si>
    <t>79.02</t>
  </si>
  <si>
    <t>110</t>
  </si>
  <si>
    <t>Agricultura, silvicultura, piscicultura si vanatoare (cod 83.02.03)</t>
  </si>
  <si>
    <t>83.02</t>
  </si>
  <si>
    <t>111</t>
  </si>
  <si>
    <t>Agricultura (cod 83.02.03.03+.83.02.03.30)</t>
  </si>
  <si>
    <t>83.02.03</t>
  </si>
  <si>
    <t>114</t>
  </si>
  <si>
    <t xml:space="preserve">Alte cheltuieli in domeniul agriculturii </t>
  </si>
  <si>
    <t>83.02.03.30</t>
  </si>
  <si>
    <t>116</t>
  </si>
  <si>
    <t>Transporturi   (cod 84.02.03+84.02.06+84.02.50)</t>
  </si>
  <si>
    <t>84.02</t>
  </si>
  <si>
    <t>117</t>
  </si>
  <si>
    <t>Transport rutier   (cod 84.02.03.01 la 84.02.03.03)</t>
  </si>
  <si>
    <t>84.02.03</t>
  </si>
  <si>
    <t>118</t>
  </si>
  <si>
    <t>Drumuri si poduri</t>
  </si>
  <si>
    <t>84.02.03.01</t>
  </si>
  <si>
    <t>132</t>
  </si>
  <si>
    <t>VII. REZERVE, EXCEDENT / DEFICIT</t>
  </si>
  <si>
    <t>96.02</t>
  </si>
  <si>
    <t>134</t>
  </si>
  <si>
    <t>EXCEDENT     98.02.96 + 98.02.97</t>
  </si>
  <si>
    <t>98.02</t>
  </si>
  <si>
    <t>135</t>
  </si>
  <si>
    <t xml:space="preserve">    Excedentul secţiunii de funcţionare</t>
  </si>
  <si>
    <t>98.02.96</t>
  </si>
  <si>
    <t>=</t>
  </si>
  <si>
    <t>136</t>
  </si>
  <si>
    <t xml:space="preserve">    Excedentul secţiunii de dezvoltare</t>
  </si>
  <si>
    <t>98.02.97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</si>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</sst>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15.75" thickBot="1" x14ac:dyDescent="0.3">
      <c r="A10" s="5"/>
      <c r="B10" s="5"/>
      <c r="C10" s="5"/>
      <c r="D10" s="5"/>
      <c r="E10" s="5" t="s">
        <v>13</v>
      </c>
      <c r="F10" s="5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.75" thickBo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s="6" customFormat="1" ht="15.75" thickBot="1" x14ac:dyDescent="0.3">
      <c r="A13" s="5" t="s">
        <v>8</v>
      </c>
      <c r="B13" s="5"/>
      <c r="C13" s="7" t="s">
        <v>10</v>
      </c>
      <c r="D13" s="7">
        <v>1</v>
      </c>
      <c r="E13" s="7">
        <v>2</v>
      </c>
      <c r="F13" s="7">
        <v>3</v>
      </c>
      <c r="G13" s="7">
        <v>4</v>
      </c>
      <c r="H13" s="7">
        <v>5</v>
      </c>
      <c r="I13" s="7">
        <v>6</v>
      </c>
      <c r="J13" s="7" t="s">
        <v>19</v>
      </c>
      <c r="K13" s="7">
        <v>8</v>
      </c>
    </row>
    <row r="14" spans="1:11" s="6" customFormat="1" ht="22.5" x14ac:dyDescent="0.25">
      <c r="A14" s="10" t="s">
        <v>21</v>
      </c>
      <c r="B14" s="10" t="s">
        <v>22</v>
      </c>
      <c r="C14" s="10" t="s">
        <v>23</v>
      </c>
      <c r="D14" s="11">
        <f>D15+D21+D24+D43+D50</f>
        <v>7507000</v>
      </c>
      <c r="E14" s="11">
        <f>E15+E21+E24+E43+E50</f>
        <v>7507000</v>
      </c>
      <c r="F14" s="11">
        <f>F15+F21+F24+F43+F50</f>
        <v>5703500</v>
      </c>
      <c r="G14" s="11">
        <f>G15+G21+G24+G43+G50</f>
        <v>5703500</v>
      </c>
      <c r="H14" s="11">
        <f>H15+H21+H24+H43+H50</f>
        <v>5703500</v>
      </c>
      <c r="I14" s="11">
        <f>I15+I21+I24+I43+I50</f>
        <v>1450260</v>
      </c>
      <c r="J14" s="11">
        <f>H14-I14</f>
        <v>4253240</v>
      </c>
      <c r="K14" s="11">
        <f>K15+K21+K24+K43+K50</f>
        <v>1164584</v>
      </c>
    </row>
    <row r="15" spans="1:11" s="6" customFormat="1" ht="22.5" x14ac:dyDescent="0.25">
      <c r="A15" s="10" t="s">
        <v>24</v>
      </c>
      <c r="B15" s="10" t="s">
        <v>25</v>
      </c>
      <c r="C15" s="10" t="s">
        <v>26</v>
      </c>
      <c r="D15" s="11">
        <f>D16+D19</f>
        <v>764300</v>
      </c>
      <c r="E15" s="11">
        <f>E16+E19</f>
        <v>764300</v>
      </c>
      <c r="F15" s="11">
        <f>F16+F19</f>
        <v>422900</v>
      </c>
      <c r="G15" s="11">
        <f>G16+G19</f>
        <v>422900</v>
      </c>
      <c r="H15" s="11">
        <f>H16+H19</f>
        <v>422900</v>
      </c>
      <c r="I15" s="11">
        <f>I16+I19</f>
        <v>322341</v>
      </c>
      <c r="J15" s="11">
        <f>H15-I15</f>
        <v>100559</v>
      </c>
      <c r="K15" s="11">
        <f>K16+K19</f>
        <v>301454</v>
      </c>
    </row>
    <row r="16" spans="1:11" s="6" customFormat="1" ht="22.5" x14ac:dyDescent="0.25">
      <c r="A16" s="10" t="s">
        <v>27</v>
      </c>
      <c r="B16" s="10" t="s">
        <v>28</v>
      </c>
      <c r="C16" s="10" t="s">
        <v>29</v>
      </c>
      <c r="D16" s="11">
        <f>D17</f>
        <v>714300</v>
      </c>
      <c r="E16" s="11">
        <f>E17</f>
        <v>714300</v>
      </c>
      <c r="F16" s="11">
        <f>F17</f>
        <v>372900</v>
      </c>
      <c r="G16" s="11">
        <f>G17</f>
        <v>372900</v>
      </c>
      <c r="H16" s="11">
        <f>H17</f>
        <v>372900</v>
      </c>
      <c r="I16" s="11">
        <f>I17</f>
        <v>308508</v>
      </c>
      <c r="J16" s="11">
        <f>H16-I16</f>
        <v>64392</v>
      </c>
      <c r="K16" s="11">
        <f>K17</f>
        <v>288529</v>
      </c>
    </row>
    <row r="17" spans="1:11" s="6" customFormat="1" ht="22.5" x14ac:dyDescent="0.25">
      <c r="A17" s="10" t="s">
        <v>30</v>
      </c>
      <c r="B17" s="10" t="s">
        <v>31</v>
      </c>
      <c r="C17" s="10" t="s">
        <v>32</v>
      </c>
      <c r="D17" s="11">
        <f>D18</f>
        <v>714300</v>
      </c>
      <c r="E17" s="11">
        <f>E18</f>
        <v>714300</v>
      </c>
      <c r="F17" s="11">
        <f>F18</f>
        <v>372900</v>
      </c>
      <c r="G17" s="11">
        <f>G18</f>
        <v>372900</v>
      </c>
      <c r="H17" s="11">
        <f>H18</f>
        <v>372900</v>
      </c>
      <c r="I17" s="11">
        <f>I18</f>
        <v>308508</v>
      </c>
      <c r="J17" s="11">
        <f>H17-I17</f>
        <v>64392</v>
      </c>
      <c r="K17" s="11">
        <f>K18</f>
        <v>288529</v>
      </c>
    </row>
    <row r="18" spans="1:11" s="6" customFormat="1" x14ac:dyDescent="0.25">
      <c r="A18" s="10" t="s">
        <v>33</v>
      </c>
      <c r="B18" s="10" t="s">
        <v>34</v>
      </c>
      <c r="C18" s="10" t="s">
        <v>35</v>
      </c>
      <c r="D18" s="11">
        <v>714300</v>
      </c>
      <c r="E18" s="11">
        <v>714300</v>
      </c>
      <c r="F18" s="11">
        <v>372900</v>
      </c>
      <c r="G18" s="11">
        <v>372900</v>
      </c>
      <c r="H18" s="11">
        <v>372900</v>
      </c>
      <c r="I18" s="11">
        <v>308508</v>
      </c>
      <c r="J18" s="11">
        <f>H18-I18</f>
        <v>64392</v>
      </c>
      <c r="K18" s="11">
        <v>288529</v>
      </c>
    </row>
    <row r="19" spans="1:11" s="6" customFormat="1" ht="22.5" x14ac:dyDescent="0.25">
      <c r="A19" s="10" t="s">
        <v>36</v>
      </c>
      <c r="B19" s="10" t="s">
        <v>37</v>
      </c>
      <c r="C19" s="10" t="s">
        <v>38</v>
      </c>
      <c r="D19" s="11">
        <f>+D20</f>
        <v>50000</v>
      </c>
      <c r="E19" s="11">
        <f>+E20</f>
        <v>50000</v>
      </c>
      <c r="F19" s="11">
        <f>+F20</f>
        <v>50000</v>
      </c>
      <c r="G19" s="11">
        <f>+G20</f>
        <v>50000</v>
      </c>
      <c r="H19" s="11">
        <f>+H20</f>
        <v>50000</v>
      </c>
      <c r="I19" s="11">
        <f>+I20</f>
        <v>13833</v>
      </c>
      <c r="J19" s="11">
        <f>H19-I19</f>
        <v>36167</v>
      </c>
      <c r="K19" s="11">
        <f>+K20</f>
        <v>12925</v>
      </c>
    </row>
    <row r="20" spans="1:11" s="6" customFormat="1" x14ac:dyDescent="0.25">
      <c r="A20" s="10" t="s">
        <v>39</v>
      </c>
      <c r="B20" s="10" t="s">
        <v>40</v>
      </c>
      <c r="C20" s="10" t="s">
        <v>41</v>
      </c>
      <c r="D20" s="11">
        <v>50000</v>
      </c>
      <c r="E20" s="11">
        <v>50000</v>
      </c>
      <c r="F20" s="11">
        <v>50000</v>
      </c>
      <c r="G20" s="11">
        <v>50000</v>
      </c>
      <c r="H20" s="11">
        <v>50000</v>
      </c>
      <c r="I20" s="11">
        <v>13833</v>
      </c>
      <c r="J20" s="11">
        <f>H20-I20</f>
        <v>36167</v>
      </c>
      <c r="K20" s="11">
        <v>12925</v>
      </c>
    </row>
    <row r="21" spans="1:11" s="6" customFormat="1" ht="22.5" x14ac:dyDescent="0.25">
      <c r="A21" s="10" t="s">
        <v>42</v>
      </c>
      <c r="B21" s="10" t="s">
        <v>43</v>
      </c>
      <c r="C21" s="10" t="s">
        <v>44</v>
      </c>
      <c r="D21" s="11">
        <f>+D22</f>
        <v>18000</v>
      </c>
      <c r="E21" s="11">
        <f>+E22</f>
        <v>18000</v>
      </c>
      <c r="F21" s="11">
        <f>+F22</f>
        <v>9000</v>
      </c>
      <c r="G21" s="11">
        <f>+G22</f>
        <v>9000</v>
      </c>
      <c r="H21" s="11">
        <f>+H22</f>
        <v>9000</v>
      </c>
      <c r="I21" s="11">
        <f>+I22</f>
        <v>4337</v>
      </c>
      <c r="J21" s="11">
        <f>H21-I21</f>
        <v>4663</v>
      </c>
      <c r="K21" s="11">
        <f>+K22</f>
        <v>2232</v>
      </c>
    </row>
    <row r="22" spans="1:11" s="6" customFormat="1" ht="22.5" x14ac:dyDescent="0.25">
      <c r="A22" s="10" t="s">
        <v>45</v>
      </c>
      <c r="B22" s="10" t="s">
        <v>46</v>
      </c>
      <c r="C22" s="10" t="s">
        <v>47</v>
      </c>
      <c r="D22" s="11">
        <f>+D23</f>
        <v>18000</v>
      </c>
      <c r="E22" s="11">
        <f>+E23</f>
        <v>18000</v>
      </c>
      <c r="F22" s="11">
        <f>+F23</f>
        <v>9000</v>
      </c>
      <c r="G22" s="11">
        <f>+G23</f>
        <v>9000</v>
      </c>
      <c r="H22" s="11">
        <f>+H23</f>
        <v>9000</v>
      </c>
      <c r="I22" s="11">
        <f>+I23</f>
        <v>4337</v>
      </c>
      <c r="J22" s="11">
        <f>H22-I22</f>
        <v>4663</v>
      </c>
      <c r="K22" s="11">
        <f>+K23</f>
        <v>2232</v>
      </c>
    </row>
    <row r="23" spans="1:11" s="6" customFormat="1" ht="22.5" x14ac:dyDescent="0.25">
      <c r="A23" s="10" t="s">
        <v>48</v>
      </c>
      <c r="B23" s="10" t="s">
        <v>49</v>
      </c>
      <c r="C23" s="10" t="s">
        <v>50</v>
      </c>
      <c r="D23" s="11">
        <v>18000</v>
      </c>
      <c r="E23" s="11">
        <v>18000</v>
      </c>
      <c r="F23" s="11">
        <v>9000</v>
      </c>
      <c r="G23" s="11">
        <v>9000</v>
      </c>
      <c r="H23" s="11">
        <v>9000</v>
      </c>
      <c r="I23" s="11">
        <v>4337</v>
      </c>
      <c r="J23" s="11">
        <f>H23-I23</f>
        <v>4663</v>
      </c>
      <c r="K23" s="11">
        <v>2232</v>
      </c>
    </row>
    <row r="24" spans="1:11" s="6" customFormat="1" ht="22.5" x14ac:dyDescent="0.25">
      <c r="A24" s="10" t="s">
        <v>51</v>
      </c>
      <c r="B24" s="10" t="s">
        <v>52</v>
      </c>
      <c r="C24" s="10" t="s">
        <v>53</v>
      </c>
      <c r="D24" s="11">
        <f>D25+D31+D38</f>
        <v>1606540</v>
      </c>
      <c r="E24" s="11">
        <f>E25+E31+E38</f>
        <v>1606540</v>
      </c>
      <c r="F24" s="11">
        <f>F25+F31+F38</f>
        <v>864240</v>
      </c>
      <c r="G24" s="11">
        <f>G25+G31+G38</f>
        <v>864240</v>
      </c>
      <c r="H24" s="11">
        <f>H25+H31+H38</f>
        <v>864240</v>
      </c>
      <c r="I24" s="11">
        <f>I25+I31+I38</f>
        <v>700842</v>
      </c>
      <c r="J24" s="11">
        <f>H24-I24</f>
        <v>163398</v>
      </c>
      <c r="K24" s="11">
        <f>K25+K31+K38</f>
        <v>702932</v>
      </c>
    </row>
    <row r="25" spans="1:11" s="6" customFormat="1" ht="22.5" x14ac:dyDescent="0.25">
      <c r="A25" s="10" t="s">
        <v>54</v>
      </c>
      <c r="B25" s="10" t="s">
        <v>55</v>
      </c>
      <c r="C25" s="10" t="s">
        <v>56</v>
      </c>
      <c r="D25" s="11">
        <f>D26+D29</f>
        <v>1105000</v>
      </c>
      <c r="E25" s="11">
        <f>E26+E29</f>
        <v>1105000</v>
      </c>
      <c r="F25" s="11">
        <f>F26+F29</f>
        <v>606500</v>
      </c>
      <c r="G25" s="11">
        <f>G26+G29</f>
        <v>606500</v>
      </c>
      <c r="H25" s="11">
        <f>H26+H29</f>
        <v>606500</v>
      </c>
      <c r="I25" s="11">
        <f>I26+I29</f>
        <v>499245</v>
      </c>
      <c r="J25" s="11">
        <f>H25-I25</f>
        <v>107255</v>
      </c>
      <c r="K25" s="11">
        <f>K26+K29</f>
        <v>541517</v>
      </c>
    </row>
    <row r="26" spans="1:11" s="6" customFormat="1" ht="22.5" x14ac:dyDescent="0.25">
      <c r="A26" s="10" t="s">
        <v>57</v>
      </c>
      <c r="B26" s="10" t="s">
        <v>58</v>
      </c>
      <c r="C26" s="10" t="s">
        <v>59</v>
      </c>
      <c r="D26" s="11">
        <f>D27+D28</f>
        <v>527700</v>
      </c>
      <c r="E26" s="11">
        <f>E27+E28</f>
        <v>527700</v>
      </c>
      <c r="F26" s="11">
        <f>F27+F28</f>
        <v>281200</v>
      </c>
      <c r="G26" s="11">
        <f>G27+G28</f>
        <v>281200</v>
      </c>
      <c r="H26" s="11">
        <f>H27+H28</f>
        <v>281200</v>
      </c>
      <c r="I26" s="11">
        <f>I27+I28</f>
        <v>229411</v>
      </c>
      <c r="J26" s="11">
        <f>H26-I26</f>
        <v>51789</v>
      </c>
      <c r="K26" s="11">
        <f>K27+K28</f>
        <v>241107</v>
      </c>
    </row>
    <row r="27" spans="1:11" s="6" customFormat="1" x14ac:dyDescent="0.25">
      <c r="A27" s="10" t="s">
        <v>60</v>
      </c>
      <c r="B27" s="10" t="s">
        <v>61</v>
      </c>
      <c r="C27" s="10" t="s">
        <v>62</v>
      </c>
      <c r="D27" s="11">
        <v>222900</v>
      </c>
      <c r="E27" s="11">
        <v>222900</v>
      </c>
      <c r="F27" s="11">
        <v>127600</v>
      </c>
      <c r="G27" s="11">
        <v>127600</v>
      </c>
      <c r="H27" s="11">
        <v>127600</v>
      </c>
      <c r="I27" s="11">
        <v>108659</v>
      </c>
      <c r="J27" s="11">
        <f>H27-I27</f>
        <v>18941</v>
      </c>
      <c r="K27" s="11">
        <v>112645</v>
      </c>
    </row>
    <row r="28" spans="1:11" s="6" customFormat="1" x14ac:dyDescent="0.25">
      <c r="A28" s="10" t="s">
        <v>63</v>
      </c>
      <c r="B28" s="10" t="s">
        <v>64</v>
      </c>
      <c r="C28" s="10" t="s">
        <v>65</v>
      </c>
      <c r="D28" s="11">
        <v>304800</v>
      </c>
      <c r="E28" s="11">
        <v>304800</v>
      </c>
      <c r="F28" s="11">
        <v>153600</v>
      </c>
      <c r="G28" s="11">
        <v>153600</v>
      </c>
      <c r="H28" s="11">
        <v>153600</v>
      </c>
      <c r="I28" s="11">
        <v>120752</v>
      </c>
      <c r="J28" s="11">
        <f>H28-I28</f>
        <v>32848</v>
      </c>
      <c r="K28" s="11">
        <v>128462</v>
      </c>
    </row>
    <row r="29" spans="1:11" s="6" customFormat="1" ht="22.5" x14ac:dyDescent="0.25">
      <c r="A29" s="10" t="s">
        <v>66</v>
      </c>
      <c r="B29" s="10" t="s">
        <v>67</v>
      </c>
      <c r="C29" s="10" t="s">
        <v>68</v>
      </c>
      <c r="D29" s="11">
        <f>D30</f>
        <v>577300</v>
      </c>
      <c r="E29" s="11">
        <f>E30</f>
        <v>577300</v>
      </c>
      <c r="F29" s="11">
        <f>F30</f>
        <v>325300</v>
      </c>
      <c r="G29" s="11">
        <f>G30</f>
        <v>325300</v>
      </c>
      <c r="H29" s="11">
        <f>H30</f>
        <v>325300</v>
      </c>
      <c r="I29" s="11">
        <f>I30</f>
        <v>269834</v>
      </c>
      <c r="J29" s="11">
        <f>H29-I29</f>
        <v>55466</v>
      </c>
      <c r="K29" s="11">
        <f>K30</f>
        <v>300410</v>
      </c>
    </row>
    <row r="30" spans="1:11" s="6" customFormat="1" x14ac:dyDescent="0.25">
      <c r="A30" s="10" t="s">
        <v>69</v>
      </c>
      <c r="B30" s="10" t="s">
        <v>70</v>
      </c>
      <c r="C30" s="10" t="s">
        <v>71</v>
      </c>
      <c r="D30" s="11">
        <v>577300</v>
      </c>
      <c r="E30" s="11">
        <v>577300</v>
      </c>
      <c r="F30" s="11">
        <v>325300</v>
      </c>
      <c r="G30" s="11">
        <v>325300</v>
      </c>
      <c r="H30" s="11">
        <v>325300</v>
      </c>
      <c r="I30" s="11">
        <v>269834</v>
      </c>
      <c r="J30" s="11">
        <f>H30-I30</f>
        <v>55466</v>
      </c>
      <c r="K30" s="11">
        <v>300410</v>
      </c>
    </row>
    <row r="31" spans="1:11" s="6" customFormat="1" ht="22.5" x14ac:dyDescent="0.25">
      <c r="A31" s="10" t="s">
        <v>72</v>
      </c>
      <c r="B31" s="10" t="s">
        <v>73</v>
      </c>
      <c r="C31" s="10" t="s">
        <v>74</v>
      </c>
      <c r="D31" s="11">
        <f>D32+D36</f>
        <v>185200</v>
      </c>
      <c r="E31" s="11">
        <f>E32+E36</f>
        <v>185200</v>
      </c>
      <c r="F31" s="11">
        <f>F32+F36</f>
        <v>126400</v>
      </c>
      <c r="G31" s="11">
        <f>G32+G36</f>
        <v>126400</v>
      </c>
      <c r="H31" s="11">
        <f>H32+H36</f>
        <v>126400</v>
      </c>
      <c r="I31" s="11">
        <f>I32+I36</f>
        <v>87154</v>
      </c>
      <c r="J31" s="11">
        <f>H31-I31</f>
        <v>39246</v>
      </c>
      <c r="K31" s="11">
        <f>K32+K36</f>
        <v>27191</v>
      </c>
    </row>
    <row r="32" spans="1:11" s="6" customFormat="1" ht="22.5" x14ac:dyDescent="0.25">
      <c r="A32" s="10" t="s">
        <v>75</v>
      </c>
      <c r="B32" s="10" t="s">
        <v>76</v>
      </c>
      <c r="C32" s="10" t="s">
        <v>77</v>
      </c>
      <c r="D32" s="11">
        <f>D33+D34+D35</f>
        <v>124200</v>
      </c>
      <c r="E32" s="11">
        <f>E33+E34+E35</f>
        <v>124200</v>
      </c>
      <c r="F32" s="11">
        <f>F33+F34+F35</f>
        <v>65400</v>
      </c>
      <c r="G32" s="11">
        <f>G33+G34+G35</f>
        <v>65400</v>
      </c>
      <c r="H32" s="11">
        <f>H33+H34+H35</f>
        <v>65400</v>
      </c>
      <c r="I32" s="11">
        <f>I33+I34+I35</f>
        <v>27371</v>
      </c>
      <c r="J32" s="11">
        <f>H32-I32</f>
        <v>38029</v>
      </c>
      <c r="K32" s="11">
        <f>K33+K34+K35</f>
        <v>24609</v>
      </c>
    </row>
    <row r="33" spans="1:11" s="6" customFormat="1" ht="22.5" x14ac:dyDescent="0.25">
      <c r="A33" s="10" t="s">
        <v>78</v>
      </c>
      <c r="B33" s="10" t="s">
        <v>79</v>
      </c>
      <c r="C33" s="10" t="s">
        <v>80</v>
      </c>
      <c r="D33" s="11">
        <v>30200</v>
      </c>
      <c r="E33" s="11">
        <v>30200</v>
      </c>
      <c r="F33" s="11">
        <v>15400</v>
      </c>
      <c r="G33" s="11">
        <v>15400</v>
      </c>
      <c r="H33" s="11">
        <v>15400</v>
      </c>
      <c r="I33" s="11">
        <v>14113</v>
      </c>
      <c r="J33" s="11">
        <f>H33-I33</f>
        <v>1287</v>
      </c>
      <c r="K33" s="11">
        <v>13851</v>
      </c>
    </row>
    <row r="34" spans="1:11" s="6" customFormat="1" x14ac:dyDescent="0.25">
      <c r="A34" s="10" t="s">
        <v>81</v>
      </c>
      <c r="B34" s="10" t="s">
        <v>82</v>
      </c>
      <c r="C34" s="10" t="s">
        <v>83</v>
      </c>
      <c r="D34" s="11">
        <v>64000</v>
      </c>
      <c r="E34" s="11">
        <v>64000</v>
      </c>
      <c r="F34" s="11">
        <v>20000</v>
      </c>
      <c r="G34" s="11">
        <v>20000</v>
      </c>
      <c r="H34" s="11">
        <v>20000</v>
      </c>
      <c r="I34" s="11">
        <v>10758</v>
      </c>
      <c r="J34" s="11">
        <f>H34-I34</f>
        <v>9242</v>
      </c>
      <c r="K34" s="11">
        <v>10758</v>
      </c>
    </row>
    <row r="35" spans="1:11" s="6" customFormat="1" ht="22.5" x14ac:dyDescent="0.25">
      <c r="A35" s="10" t="s">
        <v>84</v>
      </c>
      <c r="B35" s="10" t="s">
        <v>85</v>
      </c>
      <c r="C35" s="10" t="s">
        <v>86</v>
      </c>
      <c r="D35" s="11">
        <v>30000</v>
      </c>
      <c r="E35" s="11">
        <v>30000</v>
      </c>
      <c r="F35" s="11">
        <v>30000</v>
      </c>
      <c r="G35" s="11">
        <v>30000</v>
      </c>
      <c r="H35" s="11">
        <v>30000</v>
      </c>
      <c r="I35" s="11">
        <v>2500</v>
      </c>
      <c r="J35" s="11">
        <f>H35-I35</f>
        <v>27500</v>
      </c>
      <c r="K35" s="11">
        <v>0</v>
      </c>
    </row>
    <row r="36" spans="1:11" s="6" customFormat="1" ht="22.5" x14ac:dyDescent="0.25">
      <c r="A36" s="10" t="s">
        <v>87</v>
      </c>
      <c r="B36" s="10" t="s">
        <v>88</v>
      </c>
      <c r="C36" s="10" t="s">
        <v>89</v>
      </c>
      <c r="D36" s="11">
        <f>+D37</f>
        <v>61000</v>
      </c>
      <c r="E36" s="11">
        <f>+E37</f>
        <v>61000</v>
      </c>
      <c r="F36" s="11">
        <f>+F37</f>
        <v>61000</v>
      </c>
      <c r="G36" s="11">
        <f>+G37</f>
        <v>61000</v>
      </c>
      <c r="H36" s="11">
        <f>+H37</f>
        <v>61000</v>
      </c>
      <c r="I36" s="11">
        <f>+I37</f>
        <v>59783</v>
      </c>
      <c r="J36" s="11">
        <f>H36-I36</f>
        <v>1217</v>
      </c>
      <c r="K36" s="11">
        <f>+K37</f>
        <v>2582</v>
      </c>
    </row>
    <row r="37" spans="1:11" s="6" customFormat="1" ht="22.5" x14ac:dyDescent="0.25">
      <c r="A37" s="10" t="s">
        <v>90</v>
      </c>
      <c r="B37" s="10" t="s">
        <v>91</v>
      </c>
      <c r="C37" s="10" t="s">
        <v>92</v>
      </c>
      <c r="D37" s="11">
        <v>61000</v>
      </c>
      <c r="E37" s="11">
        <v>61000</v>
      </c>
      <c r="F37" s="11">
        <v>61000</v>
      </c>
      <c r="G37" s="11">
        <v>61000</v>
      </c>
      <c r="H37" s="11">
        <v>61000</v>
      </c>
      <c r="I37" s="11">
        <v>59783</v>
      </c>
      <c r="J37" s="11">
        <f>H37-I37</f>
        <v>1217</v>
      </c>
      <c r="K37" s="11">
        <v>2582</v>
      </c>
    </row>
    <row r="38" spans="1:11" s="6" customFormat="1" ht="33" x14ac:dyDescent="0.25">
      <c r="A38" s="10" t="s">
        <v>93</v>
      </c>
      <c r="B38" s="10" t="s">
        <v>94</v>
      </c>
      <c r="C38" s="10" t="s">
        <v>95</v>
      </c>
      <c r="D38" s="11">
        <f>+D39+D41</f>
        <v>316340</v>
      </c>
      <c r="E38" s="11">
        <f>+E39+E41</f>
        <v>316340</v>
      </c>
      <c r="F38" s="11">
        <f>+F39+F41</f>
        <v>131340</v>
      </c>
      <c r="G38" s="11">
        <f>+G39+G41</f>
        <v>131340</v>
      </c>
      <c r="H38" s="11">
        <f>+H39+H41</f>
        <v>131340</v>
      </c>
      <c r="I38" s="11">
        <f>+I39+I41</f>
        <v>114443</v>
      </c>
      <c r="J38" s="11">
        <f>H38-I38</f>
        <v>16897</v>
      </c>
      <c r="K38" s="11">
        <f>+K39+K41</f>
        <v>134224</v>
      </c>
    </row>
    <row r="39" spans="1:11" s="6" customFormat="1" ht="22.5" x14ac:dyDescent="0.25">
      <c r="A39" s="10" t="s">
        <v>96</v>
      </c>
      <c r="B39" s="10" t="s">
        <v>97</v>
      </c>
      <c r="C39" s="10" t="s">
        <v>98</v>
      </c>
      <c r="D39" s="11">
        <f>D40</f>
        <v>289340</v>
      </c>
      <c r="E39" s="11">
        <f>E40</f>
        <v>289340</v>
      </c>
      <c r="F39" s="11">
        <f>F40</f>
        <v>130340</v>
      </c>
      <c r="G39" s="11">
        <f>G40</f>
        <v>130340</v>
      </c>
      <c r="H39" s="11">
        <f>H40</f>
        <v>130340</v>
      </c>
      <c r="I39" s="11">
        <f>I40</f>
        <v>113579</v>
      </c>
      <c r="J39" s="11">
        <f>H39-I39</f>
        <v>16761</v>
      </c>
      <c r="K39" s="11">
        <f>K40</f>
        <v>133360</v>
      </c>
    </row>
    <row r="40" spans="1:11" s="6" customFormat="1" x14ac:dyDescent="0.25">
      <c r="A40" s="10" t="s">
        <v>99</v>
      </c>
      <c r="B40" s="10" t="s">
        <v>100</v>
      </c>
      <c r="C40" s="10" t="s">
        <v>101</v>
      </c>
      <c r="D40" s="11">
        <v>289340</v>
      </c>
      <c r="E40" s="11">
        <v>289340</v>
      </c>
      <c r="F40" s="11">
        <v>130340</v>
      </c>
      <c r="G40" s="11">
        <v>130340</v>
      </c>
      <c r="H40" s="11">
        <v>130340</v>
      </c>
      <c r="I40" s="11">
        <v>113579</v>
      </c>
      <c r="J40" s="11">
        <f>H40-I40</f>
        <v>16761</v>
      </c>
      <c r="K40" s="11">
        <v>133360</v>
      </c>
    </row>
    <row r="41" spans="1:11" s="6" customFormat="1" ht="22.5" x14ac:dyDescent="0.25">
      <c r="A41" s="10" t="s">
        <v>102</v>
      </c>
      <c r="B41" s="10" t="s">
        <v>103</v>
      </c>
      <c r="C41" s="10" t="s">
        <v>104</v>
      </c>
      <c r="D41" s="11">
        <f>D42</f>
        <v>27000</v>
      </c>
      <c r="E41" s="11">
        <f>E42</f>
        <v>27000</v>
      </c>
      <c r="F41" s="11">
        <f>F42</f>
        <v>1000</v>
      </c>
      <c r="G41" s="11">
        <f>G42</f>
        <v>1000</v>
      </c>
      <c r="H41" s="11">
        <f>H42</f>
        <v>1000</v>
      </c>
      <c r="I41" s="11">
        <f>I42</f>
        <v>864</v>
      </c>
      <c r="J41" s="11">
        <f>H41-I41</f>
        <v>136</v>
      </c>
      <c r="K41" s="11">
        <f>K42</f>
        <v>864</v>
      </c>
    </row>
    <row r="42" spans="1:11" s="6" customFormat="1" x14ac:dyDescent="0.25">
      <c r="A42" s="10" t="s">
        <v>105</v>
      </c>
      <c r="B42" s="10" t="s">
        <v>106</v>
      </c>
      <c r="C42" s="10" t="s">
        <v>107</v>
      </c>
      <c r="D42" s="11">
        <v>27000</v>
      </c>
      <c r="E42" s="11">
        <v>27000</v>
      </c>
      <c r="F42" s="11">
        <v>1000</v>
      </c>
      <c r="G42" s="11">
        <v>1000</v>
      </c>
      <c r="H42" s="11">
        <v>1000</v>
      </c>
      <c r="I42" s="11">
        <v>864</v>
      </c>
      <c r="J42" s="11">
        <f>H42-I42</f>
        <v>136</v>
      </c>
      <c r="K42" s="11">
        <v>864</v>
      </c>
    </row>
    <row r="43" spans="1:11" s="6" customFormat="1" ht="33" x14ac:dyDescent="0.25">
      <c r="A43" s="10" t="s">
        <v>108</v>
      </c>
      <c r="B43" s="10" t="s">
        <v>109</v>
      </c>
      <c r="C43" s="10" t="s">
        <v>110</v>
      </c>
      <c r="D43" s="11">
        <f>D44+D48</f>
        <v>248000</v>
      </c>
      <c r="E43" s="11">
        <f>E44+E48</f>
        <v>248000</v>
      </c>
      <c r="F43" s="11">
        <f>F44+F48</f>
        <v>199000</v>
      </c>
      <c r="G43" s="11">
        <f>G44+G48</f>
        <v>199000</v>
      </c>
      <c r="H43" s="11">
        <f>H44+H48</f>
        <v>199000</v>
      </c>
      <c r="I43" s="11">
        <f>I44+I48</f>
        <v>34186</v>
      </c>
      <c r="J43" s="11">
        <f>H43-I43</f>
        <v>164814</v>
      </c>
      <c r="K43" s="11">
        <f>K44+K48</f>
        <v>35817</v>
      </c>
    </row>
    <row r="44" spans="1:11" s="6" customFormat="1" ht="22.5" x14ac:dyDescent="0.25">
      <c r="A44" s="10" t="s">
        <v>111</v>
      </c>
      <c r="B44" s="10" t="s">
        <v>112</v>
      </c>
      <c r="C44" s="10" t="s">
        <v>113</v>
      </c>
      <c r="D44" s="11">
        <f>+D45+D47</f>
        <v>240000</v>
      </c>
      <c r="E44" s="11">
        <f>+E45+E47</f>
        <v>240000</v>
      </c>
      <c r="F44" s="11">
        <f>+F45+F47</f>
        <v>195000</v>
      </c>
      <c r="G44" s="11">
        <f>+G45+G47</f>
        <v>195000</v>
      </c>
      <c r="H44" s="11">
        <f>+H45+H47</f>
        <v>195000</v>
      </c>
      <c r="I44" s="11">
        <f>+I45+I47</f>
        <v>34186</v>
      </c>
      <c r="J44" s="11">
        <f>H44-I44</f>
        <v>160814</v>
      </c>
      <c r="K44" s="11">
        <f>+K45+K47</f>
        <v>35817</v>
      </c>
    </row>
    <row r="45" spans="1:11" s="6" customFormat="1" ht="22.5" x14ac:dyDescent="0.25">
      <c r="A45" s="10" t="s">
        <v>114</v>
      </c>
      <c r="B45" s="10" t="s">
        <v>115</v>
      </c>
      <c r="C45" s="10" t="s">
        <v>116</v>
      </c>
      <c r="D45" s="11">
        <f>D46</f>
        <v>160000</v>
      </c>
      <c r="E45" s="11">
        <f>E46</f>
        <v>160000</v>
      </c>
      <c r="F45" s="11">
        <f>F46</f>
        <v>160000</v>
      </c>
      <c r="G45" s="11">
        <f>G46</f>
        <v>160000</v>
      </c>
      <c r="H45" s="11">
        <f>H46</f>
        <v>160000</v>
      </c>
      <c r="I45" s="11">
        <f>I46</f>
        <v>0</v>
      </c>
      <c r="J45" s="11">
        <f>H45-I45</f>
        <v>160000</v>
      </c>
      <c r="K45" s="11">
        <f>K46</f>
        <v>0</v>
      </c>
    </row>
    <row r="46" spans="1:11" s="6" customFormat="1" x14ac:dyDescent="0.25">
      <c r="A46" s="10" t="s">
        <v>117</v>
      </c>
      <c r="B46" s="10" t="s">
        <v>118</v>
      </c>
      <c r="C46" s="10" t="s">
        <v>119</v>
      </c>
      <c r="D46" s="11">
        <v>160000</v>
      </c>
      <c r="E46" s="11">
        <v>160000</v>
      </c>
      <c r="F46" s="11">
        <v>160000</v>
      </c>
      <c r="G46" s="11">
        <v>160000</v>
      </c>
      <c r="H46" s="11">
        <v>160000</v>
      </c>
      <c r="I46" s="11">
        <v>0</v>
      </c>
      <c r="J46" s="11">
        <f>H46-I46</f>
        <v>160000</v>
      </c>
      <c r="K46" s="11">
        <v>0</v>
      </c>
    </row>
    <row r="47" spans="1:11" s="6" customFormat="1" x14ac:dyDescent="0.25">
      <c r="A47" s="10" t="s">
        <v>120</v>
      </c>
      <c r="B47" s="10" t="s">
        <v>121</v>
      </c>
      <c r="C47" s="10" t="s">
        <v>122</v>
      </c>
      <c r="D47" s="11">
        <v>80000</v>
      </c>
      <c r="E47" s="11">
        <v>80000</v>
      </c>
      <c r="F47" s="11">
        <v>35000</v>
      </c>
      <c r="G47" s="11">
        <v>35000</v>
      </c>
      <c r="H47" s="11">
        <v>35000</v>
      </c>
      <c r="I47" s="11">
        <v>34186</v>
      </c>
      <c r="J47" s="11">
        <f>H47-I47</f>
        <v>814</v>
      </c>
      <c r="K47" s="11">
        <v>35817</v>
      </c>
    </row>
    <row r="48" spans="1:11" s="6" customFormat="1" ht="22.5" x14ac:dyDescent="0.25">
      <c r="A48" s="10" t="s">
        <v>123</v>
      </c>
      <c r="B48" s="10" t="s">
        <v>124</v>
      </c>
      <c r="C48" s="10" t="s">
        <v>125</v>
      </c>
      <c r="D48" s="11">
        <f>+D49</f>
        <v>8000</v>
      </c>
      <c r="E48" s="11">
        <f>+E49</f>
        <v>8000</v>
      </c>
      <c r="F48" s="11">
        <f>+F49</f>
        <v>4000</v>
      </c>
      <c r="G48" s="11">
        <f>+G49</f>
        <v>4000</v>
      </c>
      <c r="H48" s="11">
        <f>+H49</f>
        <v>4000</v>
      </c>
      <c r="I48" s="11">
        <f>+I49</f>
        <v>0</v>
      </c>
      <c r="J48" s="11">
        <f>H48-I48</f>
        <v>4000</v>
      </c>
      <c r="K48" s="11">
        <f>+K49</f>
        <v>0</v>
      </c>
    </row>
    <row r="49" spans="1:12" s="6" customFormat="1" x14ac:dyDescent="0.25">
      <c r="A49" s="10" t="s">
        <v>126</v>
      </c>
      <c r="B49" s="10" t="s">
        <v>127</v>
      </c>
      <c r="C49" s="10" t="s">
        <v>128</v>
      </c>
      <c r="D49" s="11">
        <v>8000</v>
      </c>
      <c r="E49" s="11">
        <v>8000</v>
      </c>
      <c r="F49" s="11">
        <v>4000</v>
      </c>
      <c r="G49" s="11">
        <v>4000</v>
      </c>
      <c r="H49" s="11">
        <v>4000</v>
      </c>
      <c r="I49" s="11">
        <v>0</v>
      </c>
      <c r="J49" s="11">
        <f>H49-I49</f>
        <v>4000</v>
      </c>
      <c r="K49" s="11">
        <v>0</v>
      </c>
    </row>
    <row r="50" spans="1:12" s="6" customFormat="1" ht="22.5" x14ac:dyDescent="0.25">
      <c r="A50" s="10" t="s">
        <v>129</v>
      </c>
      <c r="B50" s="10" t="s">
        <v>130</v>
      </c>
      <c r="C50" s="10" t="s">
        <v>131</v>
      </c>
      <c r="D50" s="11">
        <f>+D51+D54</f>
        <v>4870160</v>
      </c>
      <c r="E50" s="11">
        <f>+E51+E54</f>
        <v>4870160</v>
      </c>
      <c r="F50" s="11">
        <f>+F51+F54</f>
        <v>4208360</v>
      </c>
      <c r="G50" s="11">
        <f>+G51+G54</f>
        <v>4208360</v>
      </c>
      <c r="H50" s="11">
        <f>+H51+H54</f>
        <v>4208360</v>
      </c>
      <c r="I50" s="11">
        <f>+I51+I54</f>
        <v>388554</v>
      </c>
      <c r="J50" s="11">
        <f>H50-I50</f>
        <v>3819806</v>
      </c>
      <c r="K50" s="11">
        <f>+K51+K54</f>
        <v>122149</v>
      </c>
    </row>
    <row r="51" spans="1:12" s="6" customFormat="1" ht="22.5" x14ac:dyDescent="0.25">
      <c r="A51" s="10" t="s">
        <v>132</v>
      </c>
      <c r="B51" s="10" t="s">
        <v>133</v>
      </c>
      <c r="C51" s="10" t="s">
        <v>134</v>
      </c>
      <c r="D51" s="11">
        <f>D52</f>
        <v>55800</v>
      </c>
      <c r="E51" s="11">
        <f>E52</f>
        <v>55800</v>
      </c>
      <c r="F51" s="11">
        <f>F52</f>
        <v>55800</v>
      </c>
      <c r="G51" s="11">
        <f>G52</f>
        <v>55800</v>
      </c>
      <c r="H51" s="11">
        <f>H52</f>
        <v>55800</v>
      </c>
      <c r="I51" s="11">
        <f>I52</f>
        <v>15000</v>
      </c>
      <c r="J51" s="11">
        <f>H51-I51</f>
        <v>40800</v>
      </c>
      <c r="K51" s="11">
        <f>K52</f>
        <v>15000</v>
      </c>
    </row>
    <row r="52" spans="1:12" s="6" customFormat="1" x14ac:dyDescent="0.25">
      <c r="A52" s="10" t="s">
        <v>135</v>
      </c>
      <c r="B52" s="10" t="s">
        <v>136</v>
      </c>
      <c r="C52" s="10" t="s">
        <v>137</v>
      </c>
      <c r="D52" s="11">
        <f>+D53</f>
        <v>55800</v>
      </c>
      <c r="E52" s="11">
        <f>+E53</f>
        <v>55800</v>
      </c>
      <c r="F52" s="11">
        <f>+F53</f>
        <v>55800</v>
      </c>
      <c r="G52" s="11">
        <f>+G53</f>
        <v>55800</v>
      </c>
      <c r="H52" s="11">
        <f>+H53</f>
        <v>55800</v>
      </c>
      <c r="I52" s="11">
        <f>+I53</f>
        <v>15000</v>
      </c>
      <c r="J52" s="11">
        <f>H52-I52</f>
        <v>40800</v>
      </c>
      <c r="K52" s="11">
        <f>+K53</f>
        <v>15000</v>
      </c>
    </row>
    <row r="53" spans="1:12" s="6" customFormat="1" x14ac:dyDescent="0.25">
      <c r="A53" s="10" t="s">
        <v>138</v>
      </c>
      <c r="B53" s="10" t="s">
        <v>139</v>
      </c>
      <c r="C53" s="10" t="s">
        <v>140</v>
      </c>
      <c r="D53" s="11">
        <v>55800</v>
      </c>
      <c r="E53" s="11">
        <v>55800</v>
      </c>
      <c r="F53" s="11">
        <v>55800</v>
      </c>
      <c r="G53" s="11">
        <v>55800</v>
      </c>
      <c r="H53" s="11">
        <v>55800</v>
      </c>
      <c r="I53" s="11">
        <v>15000</v>
      </c>
      <c r="J53" s="11">
        <f>H53-I53</f>
        <v>40800</v>
      </c>
      <c r="K53" s="11">
        <v>15000</v>
      </c>
    </row>
    <row r="54" spans="1:12" s="6" customFormat="1" ht="22.5" x14ac:dyDescent="0.25">
      <c r="A54" s="10" t="s">
        <v>141</v>
      </c>
      <c r="B54" s="10" t="s">
        <v>142</v>
      </c>
      <c r="C54" s="10" t="s">
        <v>143</v>
      </c>
      <c r="D54" s="11">
        <f>D55</f>
        <v>4814360</v>
      </c>
      <c r="E54" s="11">
        <f>E55</f>
        <v>4814360</v>
      </c>
      <c r="F54" s="11">
        <f>F55</f>
        <v>4152560</v>
      </c>
      <c r="G54" s="11">
        <f>G55</f>
        <v>4152560</v>
      </c>
      <c r="H54" s="11">
        <f>H55</f>
        <v>4152560</v>
      </c>
      <c r="I54" s="11">
        <f>I55</f>
        <v>373554</v>
      </c>
      <c r="J54" s="11">
        <f>H54-I54</f>
        <v>3779006</v>
      </c>
      <c r="K54" s="11">
        <f>K55</f>
        <v>107149</v>
      </c>
    </row>
    <row r="55" spans="1:12" s="6" customFormat="1" ht="22.5" x14ac:dyDescent="0.25">
      <c r="A55" s="10" t="s">
        <v>144</v>
      </c>
      <c r="B55" s="10" t="s">
        <v>145</v>
      </c>
      <c r="C55" s="10" t="s">
        <v>146</v>
      </c>
      <c r="D55" s="11">
        <f>D56</f>
        <v>4814360</v>
      </c>
      <c r="E55" s="11">
        <f>E56</f>
        <v>4814360</v>
      </c>
      <c r="F55" s="11">
        <f>F56</f>
        <v>4152560</v>
      </c>
      <c r="G55" s="11">
        <f>G56</f>
        <v>4152560</v>
      </c>
      <c r="H55" s="11">
        <f>H56</f>
        <v>4152560</v>
      </c>
      <c r="I55" s="11">
        <f>I56</f>
        <v>373554</v>
      </c>
      <c r="J55" s="11">
        <f>H55-I55</f>
        <v>3779006</v>
      </c>
      <c r="K55" s="11">
        <f>K56</f>
        <v>107149</v>
      </c>
    </row>
    <row r="56" spans="1:12" s="6" customFormat="1" x14ac:dyDescent="0.25">
      <c r="A56" s="10" t="s">
        <v>147</v>
      </c>
      <c r="B56" s="10" t="s">
        <v>148</v>
      </c>
      <c r="C56" s="10" t="s">
        <v>149</v>
      </c>
      <c r="D56" s="11">
        <v>4814360</v>
      </c>
      <c r="E56" s="11">
        <v>4814360</v>
      </c>
      <c r="F56" s="11">
        <v>4152560</v>
      </c>
      <c r="G56" s="11">
        <v>4152560</v>
      </c>
      <c r="H56" s="11">
        <v>4152560</v>
      </c>
      <c r="I56" s="11">
        <v>373554</v>
      </c>
      <c r="J56" s="11">
        <f>H56-I56</f>
        <v>3779006</v>
      </c>
      <c r="K56" s="11">
        <v>107149</v>
      </c>
    </row>
    <row r="57" spans="1:12" s="6" customFormat="1" x14ac:dyDescent="0.25">
      <c r="A57" s="10" t="s">
        <v>150</v>
      </c>
      <c r="B57" s="10" t="s">
        <v>151</v>
      </c>
      <c r="C57" s="10" t="s">
        <v>152</v>
      </c>
      <c r="D57" s="11">
        <f>-D14</f>
        <v>-7507000</v>
      </c>
      <c r="E57" s="11">
        <f>-E14</f>
        <v>-7507000</v>
      </c>
      <c r="F57" s="11">
        <f>-F14</f>
        <v>-5703500</v>
      </c>
      <c r="G57" s="11">
        <f>-G14</f>
        <v>-5703500</v>
      </c>
      <c r="H57" s="11">
        <f>-H14</f>
        <v>-5703500</v>
      </c>
      <c r="I57" s="11">
        <f>-I14</f>
        <v>-1450260</v>
      </c>
      <c r="J57" s="11">
        <f>H57-I57</f>
        <v>-4253240</v>
      </c>
      <c r="K57" s="11">
        <f>-K14</f>
        <v>-1164584</v>
      </c>
    </row>
    <row r="58" spans="1:12" s="6" customFormat="1" x14ac:dyDescent="0.25">
      <c r="A58" s="10" t="s">
        <v>153</v>
      </c>
      <c r="B58" s="10" t="s">
        <v>154</v>
      </c>
      <c r="C58" s="10" t="s">
        <v>155</v>
      </c>
      <c r="D58" s="11" t="e">
        <f>D59+D60</f>
        <v>#VALUE!</v>
      </c>
      <c r="E58" s="11" t="e">
        <f>E59+E60</f>
        <v>#VALUE!</v>
      </c>
      <c r="F58" s="11" t="e">
        <f>F59+F60</f>
        <v>#VALUE!</v>
      </c>
      <c r="G58" s="11" t="e">
        <f>G59+G60</f>
        <v>#VALUE!</v>
      </c>
      <c r="H58" s="11" t="e">
        <f>H59+H60</f>
        <v>#VALUE!</v>
      </c>
      <c r="I58" s="11" t="e">
        <f>I59+I60</f>
        <v>#VALUE!</v>
      </c>
      <c r="J58" s="11" t="e">
        <f>H58-I58</f>
        <v>#VALUE!</v>
      </c>
      <c r="K58" s="11" t="e">
        <f>K59+K60</f>
        <v>#VALUE!</v>
      </c>
    </row>
    <row r="59" spans="1:12" s="6" customFormat="1" x14ac:dyDescent="0.25">
      <c r="A59" s="10" t="s">
        <v>156</v>
      </c>
      <c r="B59" s="10" t="s">
        <v>157</v>
      </c>
      <c r="C59" s="10" t="s">
        <v>158</v>
      </c>
      <c r="D59" s="11" t="s">
        <v>159</v>
      </c>
      <c r="E59" s="11" t="s">
        <v>159</v>
      </c>
      <c r="F59" s="11" t="s">
        <v>159</v>
      </c>
      <c r="G59" s="11" t="s">
        <v>159</v>
      </c>
      <c r="H59" s="11" t="s">
        <v>159</v>
      </c>
      <c r="I59" s="11" t="s">
        <v>159</v>
      </c>
      <c r="J59" s="11" t="e">
        <f>H59-I59</f>
        <v>#VALUE!</v>
      </c>
      <c r="K59" s="11" t="s">
        <v>159</v>
      </c>
    </row>
    <row r="60" spans="1:12" s="6" customFormat="1" x14ac:dyDescent="0.25">
      <c r="A60" s="10" t="s">
        <v>160</v>
      </c>
      <c r="B60" s="10" t="s">
        <v>161</v>
      </c>
      <c r="C60" s="10" t="s">
        <v>162</v>
      </c>
      <c r="D60" s="11" t="s">
        <v>159</v>
      </c>
      <c r="E60" s="11" t="s">
        <v>159</v>
      </c>
      <c r="F60" s="11" t="s">
        <v>159</v>
      </c>
      <c r="G60" s="11" t="s">
        <v>159</v>
      </c>
      <c r="H60" s="11" t="s">
        <v>159</v>
      </c>
      <c r="I60" s="11" t="s">
        <v>159</v>
      </c>
      <c r="J60" s="11" t="e">
        <f>H60-I60</f>
        <v>#VALUE!</v>
      </c>
      <c r="K60" s="11" t="s">
        <v>159</v>
      </c>
    </row>
    <row r="61" spans="1:12" s="6" customFormat="1" x14ac:dyDescent="0.25">
      <c r="A61" s="8"/>
      <c r="B61" s="8"/>
      <c r="C61" s="8"/>
      <c r="D61" s="9"/>
      <c r="E61" s="9"/>
      <c r="F61" s="9"/>
      <c r="G61" s="9"/>
      <c r="H61" s="9"/>
      <c r="I61" s="9"/>
      <c r="J61" s="9"/>
      <c r="K61" s="9"/>
    </row>
    <row r="62" spans="1:12" x14ac:dyDescent="0.25">
      <c r="A62" s="13" t="s">
        <v>163</v>
      </c>
      <c r="B62" s="13"/>
      <c r="C62" s="13"/>
      <c r="D62" s="13"/>
      <c r="E62" s="13" t="s">
        <v>165</v>
      </c>
      <c r="F62" s="13"/>
      <c r="G62" s="13"/>
      <c r="H62" s="13"/>
      <c r="I62" s="13" t="s">
        <v>166</v>
      </c>
      <c r="J62" s="13"/>
      <c r="K62" s="13"/>
      <c r="L62" s="13"/>
    </row>
    <row r="63" spans="1:12" x14ac:dyDescent="0.25">
      <c r="A63" s="3" t="s">
        <v>164</v>
      </c>
      <c r="B63" s="3"/>
      <c r="C63" s="3"/>
      <c r="D63" s="3"/>
      <c r="E63" s="3" t="s">
        <v>165</v>
      </c>
      <c r="F63" s="3"/>
      <c r="G63" s="3"/>
      <c r="H63" s="3"/>
      <c r="I63" s="3" t="s">
        <v>167</v>
      </c>
      <c r="J63" s="3"/>
      <c r="K63" s="3"/>
      <c r="L63" s="3"/>
    </row>
    <row r="123" spans="1:20" x14ac:dyDescent="0.25">
      <c r="A123" s="12"/>
      <c r="B123" s="12"/>
      <c r="C123" s="12"/>
      <c r="D123" s="12"/>
      <c r="I123" s="12"/>
      <c r="J123" s="12"/>
      <c r="K123" s="12"/>
      <c r="L123" s="12"/>
      <c r="Q123" s="12"/>
      <c r="R123" s="12"/>
      <c r="S123" s="12"/>
      <c r="T123" s="12"/>
    </row>
  </sheetData>
  <mergeCells count="25">
    <mergeCell ref="I9:I12"/>
    <mergeCell ref="J9:J12"/>
    <mergeCell ref="K9:K12"/>
    <mergeCell ref="A62:D62"/>
    <mergeCell ref="A63:D63"/>
    <mergeCell ref="E62:H62"/>
    <mergeCell ref="E63:H63"/>
    <mergeCell ref="I62:L62"/>
    <mergeCell ref="I63:L63"/>
    <mergeCell ref="A7:K7"/>
    <mergeCell ref="A9:B12"/>
    <mergeCell ref="A13:B13"/>
    <mergeCell ref="C9:C12"/>
    <mergeCell ref="D9:D12"/>
    <mergeCell ref="E9:F9"/>
    <mergeCell ref="E10:E12"/>
    <mergeCell ref="F10:F12"/>
    <mergeCell ref="G9:G12"/>
    <mergeCell ref="H9:H12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2016-09-12T07:11:02Z</dcterms:created>
  <dcterms:modified xsi:type="dcterms:W3CDTF">2016-09-12T07:11:04Z</dcterms:modified>
</cp:coreProperties>
</file>