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J19" i="1"/>
  <c r="J18" i="1" s="1"/>
  <c r="J17" i="1" s="1"/>
  <c r="F20" i="1"/>
  <c r="K20" i="1"/>
  <c r="D21" i="1"/>
  <c r="E21" i="1"/>
  <c r="G21" i="1"/>
  <c r="F21" i="1" s="1"/>
  <c r="K21" i="1" s="1"/>
  <c r="H21" i="1"/>
  <c r="I21" i="1"/>
  <c r="I18" i="1" s="1"/>
  <c r="I17" i="1" s="1"/>
  <c r="J21" i="1"/>
  <c r="F22" i="1"/>
  <c r="K22" i="1" s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 s="1"/>
  <c r="F28" i="1"/>
  <c r="K28" i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 s="1"/>
  <c r="F33" i="1"/>
  <c r="K33" i="1"/>
  <c r="D35" i="1"/>
  <c r="D34" i="1" s="1"/>
  <c r="E35" i="1"/>
  <c r="G35" i="1"/>
  <c r="H35" i="1"/>
  <c r="H34" i="1" s="1"/>
  <c r="I35" i="1"/>
  <c r="J35" i="1"/>
  <c r="F36" i="1"/>
  <c r="K36" i="1" s="1"/>
  <c r="F37" i="1"/>
  <c r="K37" i="1"/>
  <c r="F38" i="1"/>
  <c r="K38" i="1" s="1"/>
  <c r="D40" i="1"/>
  <c r="D39" i="1" s="1"/>
  <c r="E40" i="1"/>
  <c r="E39" i="1" s="1"/>
  <c r="F40" i="1"/>
  <c r="G40" i="1"/>
  <c r="G39" i="1" s="1"/>
  <c r="H40" i="1"/>
  <c r="H39" i="1" s="1"/>
  <c r="I40" i="1"/>
  <c r="I39" i="1" s="1"/>
  <c r="J40" i="1"/>
  <c r="J39" i="1" s="1"/>
  <c r="F41" i="1"/>
  <c r="K41" i="1"/>
  <c r="F42" i="1"/>
  <c r="K42" i="1" s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J49" i="1"/>
  <c r="J48" i="1" s="1"/>
  <c r="D50" i="1"/>
  <c r="D49" i="1" s="1"/>
  <c r="D48" i="1" s="1"/>
  <c r="E50" i="1"/>
  <c r="E49" i="1" s="1"/>
  <c r="E48" i="1" s="1"/>
  <c r="E47" i="1" s="1"/>
  <c r="F50" i="1"/>
  <c r="G50" i="1"/>
  <c r="G49" i="1" s="1"/>
  <c r="H50" i="1"/>
  <c r="H49" i="1" s="1"/>
  <c r="H48" i="1" s="1"/>
  <c r="I50" i="1"/>
  <c r="I49" i="1" s="1"/>
  <c r="I48" i="1" s="1"/>
  <c r="J50" i="1"/>
  <c r="K50" i="1" s="1"/>
  <c r="F51" i="1"/>
  <c r="K51" i="1"/>
  <c r="F52" i="1"/>
  <c r="K52" i="1" s="1"/>
  <c r="D54" i="1"/>
  <c r="D53" i="1" s="1"/>
  <c r="E54" i="1"/>
  <c r="E53" i="1" s="1"/>
  <c r="F54" i="1"/>
  <c r="K54" i="1" s="1"/>
  <c r="G54" i="1"/>
  <c r="H54" i="1"/>
  <c r="I54" i="1"/>
  <c r="J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 s="1"/>
  <c r="F59" i="1"/>
  <c r="K59" i="1"/>
  <c r="F60" i="1"/>
  <c r="K60" i="1" s="1"/>
  <c r="D63" i="1"/>
  <c r="D62" i="1" s="1"/>
  <c r="D61" i="1" s="1"/>
  <c r="E63" i="1"/>
  <c r="E62" i="1" s="1"/>
  <c r="E61" i="1" s="1"/>
  <c r="F63" i="1"/>
  <c r="K63" i="1" s="1"/>
  <c r="G63" i="1"/>
  <c r="G62" i="1" s="1"/>
  <c r="H63" i="1"/>
  <c r="H62" i="1" s="1"/>
  <c r="H61" i="1" s="1"/>
  <c r="I63" i="1"/>
  <c r="I62" i="1" s="1"/>
  <c r="I61" i="1" s="1"/>
  <c r="J63" i="1"/>
  <c r="J62" i="1" s="1"/>
  <c r="J61" i="1" s="1"/>
  <c r="F64" i="1"/>
  <c r="K64" i="1"/>
  <c r="F65" i="1"/>
  <c r="K65" i="1" s="1"/>
  <c r="F66" i="1"/>
  <c r="K66" i="1"/>
  <c r="D67" i="1"/>
  <c r="E67" i="1"/>
  <c r="G67" i="1"/>
  <c r="F67" i="1" s="1"/>
  <c r="K67" i="1" s="1"/>
  <c r="H67" i="1"/>
  <c r="I67" i="1"/>
  <c r="J67" i="1"/>
  <c r="F68" i="1"/>
  <c r="K68" i="1" s="1"/>
  <c r="F49" i="1" l="1"/>
  <c r="K49" i="1" s="1"/>
  <c r="G48" i="1"/>
  <c r="E34" i="1"/>
  <c r="F62" i="1"/>
  <c r="K62" i="1" s="1"/>
  <c r="G61" i="1"/>
  <c r="F61" i="1" s="1"/>
  <c r="K61" i="1" s="1"/>
  <c r="J53" i="1"/>
  <c r="J47" i="1" s="1"/>
  <c r="D47" i="1"/>
  <c r="I53" i="1"/>
  <c r="I47" i="1" s="1"/>
  <c r="F39" i="1"/>
  <c r="K39" i="1" s="1"/>
  <c r="J34" i="1"/>
  <c r="J16" i="1" s="1"/>
  <c r="H16" i="1"/>
  <c r="H53" i="1"/>
  <c r="H47" i="1" s="1"/>
  <c r="I34" i="1"/>
  <c r="I16" i="1" s="1"/>
  <c r="I15" i="1" s="1"/>
  <c r="E16" i="1"/>
  <c r="E15" i="1" s="1"/>
  <c r="G34" i="1"/>
  <c r="F34" i="1" s="1"/>
  <c r="D16" i="1"/>
  <c r="D15" i="1" s="1"/>
  <c r="K40" i="1"/>
  <c r="F35" i="1"/>
  <c r="K35" i="1" s="1"/>
  <c r="G18" i="1"/>
  <c r="G56" i="1"/>
  <c r="F56" i="1" s="1"/>
  <c r="K56" i="1" s="1"/>
  <c r="G44" i="1"/>
  <c r="F44" i="1" s="1"/>
  <c r="K44" i="1" s="1"/>
  <c r="G25" i="1"/>
  <c r="I14" i="1" l="1"/>
  <c r="I13" i="1"/>
  <c r="J15" i="1"/>
  <c r="F25" i="1"/>
  <c r="K25" i="1" s="1"/>
  <c r="G24" i="1"/>
  <c r="F24" i="1" s="1"/>
  <c r="K24" i="1" s="1"/>
  <c r="D13" i="1"/>
  <c r="D14" i="1"/>
  <c r="E13" i="1"/>
  <c r="E14" i="1"/>
  <c r="F48" i="1"/>
  <c r="K48" i="1" s="1"/>
  <c r="H15" i="1"/>
  <c r="K34" i="1"/>
  <c r="F18" i="1"/>
  <c r="K18" i="1" s="1"/>
  <c r="G17" i="1"/>
  <c r="G53" i="1"/>
  <c r="F53" i="1" s="1"/>
  <c r="K53" i="1" s="1"/>
  <c r="F17" i="1" l="1"/>
  <c r="K17" i="1" s="1"/>
  <c r="G16" i="1"/>
  <c r="G47" i="1"/>
  <c r="F47" i="1" s="1"/>
  <c r="K47" i="1" s="1"/>
  <c r="J14" i="1"/>
  <c r="J13" i="1"/>
  <c r="H13" i="1"/>
  <c r="H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<sst xmlns="http://schemas.openxmlformats.org/spreadsheetml/2006/main" count="197" uniqueCount="196">
  <si>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</si>
  <si>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</si>
  <si>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</si>
  <si>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</si>
  <si>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</si>
  <si>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</si>
  <si>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</si>
  <si>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</si>
  <si>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</si>
  <si>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</si>
  <si>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</si>
  <si>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</si>
  <si>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</si>
  <si>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</si>
  <si>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</si>
  <si>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</si>
  <si>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</si>
  <si>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</si>
  <si>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</si>
  <si>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</si>
  <si>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</si>
  <si>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</si>
  <si>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</si>
  <si>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</si>
  <si>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</si>
  <si>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</si>
  <si>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</si>
  <si>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</si>
  <si>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</si>
  <si>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</si>
  <si>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</si>
  <si>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</si>
  <si>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</si>
  <si>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</si>
  <si>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</si>
  <si>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</si>
  <si>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</si>
  <si>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</si>
  <si>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</si>
  <si>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</si>
  <si>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</si>
  <si>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</si>
  <si>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</si>
  <si>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</si>
  <si>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</si>
  <si>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</si>
  <si>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</si>
  <si>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</si>
  <si>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</si>
  <si>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</si>
  <si>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</si>
  <si>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</si>
  <si>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</si>
  <si>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</si>
  <si>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</si>
  <si>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</si>
  <si>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</si>
  <si>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</si>
  <si>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</si>
  <si>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</si>
  <si>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</si>
  <si>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</si>
  <si>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</si>
  <si>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</si>
  <si>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</si>
  <si>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</si>
  <si>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</si>
  <si>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</si>
  <si>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</si>
  <si>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</si>
  <si>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</si>
  <si>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</si>
  <si>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</si>
  <si>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</si>
  <si>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</si>
  <si>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</si>
  <si>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</si>
  <si>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</si>
  <si>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</si>
  <si>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</si>
  <si>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</si>
  <si>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</si>
  <si>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</si>
  <si>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</si>
  <si>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</si>
  <si>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</si>
  <si>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</si>
  <si>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</si>
  <si>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</si>
  <si>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</si>
  <si>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</si>
  <si>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</si>
  <si>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</si>
  <si>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</si>
  <si>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</si>
  <si>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</si>
  <si>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</si>
  <si>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</si>
  <si>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</si>
  <si>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</si>
  <si>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</si>
  <si>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</si>
  <si>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</si>
  <si>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</si>
  <si>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</si>
  <si>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</si>
  <si>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</si>
  <si>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</si>
  <si>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</si>
  <si>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</si>
  <si>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</si>
  <si>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</si>
  <si>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</si>
  <si>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</si>
  <si>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</si>
  <si>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</si>
  <si>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</si>
  <si>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</si>
  <si>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</si>
  <si>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</si>
  <si>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</si>
  <si>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</si>
  <si>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</si>
  <si>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</si>
  <si>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</si>
  <si>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</si>
  <si>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</si>
  <si>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</si>
  <si>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</si>
  <si>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</si>
  <si>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</si>
  <si>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</si>
  <si>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</si>
  <si>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</si>
  <si>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</si>
  <si>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</si>
  <si>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</si>
  <si>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</si>
  <si>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</si>
  <si>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</si>
  <si>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</si>
  <si>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</si>
  <si>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</si>
  <si>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</si>
  <si>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</si>
  <si>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</si>
  <si>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</si>
  <si>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</si>
  <si>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</si>
  <si>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</si>
  <si>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</si>
  <si>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</si>
  <si>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</si>
  <si>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</si>
  <si>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</si>
  <si>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</si>
  <si>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</si>
  <si>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</si>
  <si>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</si>
  <si>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</si>
  <si>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</si>
  <si>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</si>
  <si>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</si>
  <si>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</si>
  <si>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</si>
  <si>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</si>
  <si>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</si>
  <si>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</si>
  <si>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</si>
  <si>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</si>
  <si>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</si>
  <si>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</si>
  <si>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</si>
  <si>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</si>
  <si>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</si>
  <si>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</si>
  <si>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129</t>
  </si>
  <si>
    <t>Planuri si  regulamente de urbanism</t>
  </si>
  <si>
    <t>42.02.05</t>
  </si>
  <si>
    <t>157</t>
  </si>
  <si>
    <t>Subventii pentru acordarea ajutorului pentru incalzirea locuintei cu lemne, carbuni, combustibili petrolieri</t>
  </si>
  <si>
    <t>42.02.34</t>
  </si>
  <si>
    <t>181</t>
  </si>
  <si>
    <t>Finantarea programelor nationale de dezvoltare locala</t>
  </si>
  <si>
    <t>42.02.65</t>
  </si>
  <si>
    <t>185</t>
  </si>
  <si>
    <t>Subventii de la alte administratii (cod. 43.02.01+43.02.04+43.02.07+43.02.08+43.02.20+43.02.21)</t>
  </si>
  <si>
    <t>43.02</t>
  </si>
  <si>
    <t>196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</si>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</sst>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D15+D61</f>
        <v>7479000</v>
      </c>
      <c r="E13" s="11">
        <f>E15+E61</f>
        <v>7895060</v>
      </c>
      <c r="F13" s="11">
        <f>G13+H13</f>
        <v>5536374</v>
      </c>
      <c r="G13" s="11">
        <f>G15+G61</f>
        <v>1127763</v>
      </c>
      <c r="H13" s="11">
        <f>H15+H61</f>
        <v>4408611</v>
      </c>
      <c r="I13" s="11">
        <f>I15+I61</f>
        <v>4212910</v>
      </c>
      <c r="J13" s="11">
        <f>J15+J61</f>
        <v>87525</v>
      </c>
      <c r="K13" s="11">
        <f>F13-I13-J13</f>
        <v>1235939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</f>
        <v>1866000</v>
      </c>
      <c r="E14" s="11">
        <f>E15-E35</f>
        <v>1880000</v>
      </c>
      <c r="F14" s="11">
        <f>G14+H14</f>
        <v>2070120</v>
      </c>
      <c r="G14" s="11">
        <f>G15-G35</f>
        <v>1127763</v>
      </c>
      <c r="H14" s="11">
        <f>H15-H35</f>
        <v>942357</v>
      </c>
      <c r="I14" s="11">
        <f>I15-I35</f>
        <v>746656</v>
      </c>
      <c r="J14" s="11">
        <f>J15-J35</f>
        <v>87525</v>
      </c>
      <c r="K14" s="11">
        <f>F14-I14-J14</f>
        <v>1235939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3698000</v>
      </c>
      <c r="E15" s="11">
        <f>E16+E47</f>
        <v>4066000</v>
      </c>
      <c r="F15" s="11">
        <f>G15+H15</f>
        <v>4177664</v>
      </c>
      <c r="G15" s="11">
        <f>G16+G47</f>
        <v>1127763</v>
      </c>
      <c r="H15" s="11">
        <f>H16+H47</f>
        <v>3049901</v>
      </c>
      <c r="I15" s="11">
        <f>I16+I47</f>
        <v>2854200</v>
      </c>
      <c r="J15" s="11">
        <f>J16+J47</f>
        <v>87525</v>
      </c>
      <c r="K15" s="11">
        <f>F15-I15-J15</f>
        <v>1235939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2960000</v>
      </c>
      <c r="E16" s="11">
        <f>E17+E24+E34+E44</f>
        <v>3324000</v>
      </c>
      <c r="F16" s="11">
        <f>G16+H16</f>
        <v>3365117</v>
      </c>
      <c r="G16" s="11">
        <f>G17+G24+G34+G44</f>
        <v>430854</v>
      </c>
      <c r="H16" s="11">
        <f>H17+H24+H34+H44</f>
        <v>2934263</v>
      </c>
      <c r="I16" s="11">
        <f>I17+I24+I34+I44</f>
        <v>2796594</v>
      </c>
      <c r="J16" s="11">
        <f>J17+J24+J34+J44</f>
        <v>87279</v>
      </c>
      <c r="K16" s="11">
        <f>F16-I16-J16</f>
        <v>481244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381000</v>
      </c>
      <c r="E17" s="11">
        <f>+E18</f>
        <v>380000</v>
      </c>
      <c r="F17" s="11">
        <f>G17+H17</f>
        <v>412243</v>
      </c>
      <c r="G17" s="11">
        <f>+G18</f>
        <v>0</v>
      </c>
      <c r="H17" s="11">
        <f>+H18</f>
        <v>412243</v>
      </c>
      <c r="I17" s="11">
        <f>+I18</f>
        <v>412243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381000</v>
      </c>
      <c r="E18" s="11">
        <f>E19+E21</f>
        <v>380000</v>
      </c>
      <c r="F18" s="11">
        <f>G18+H18</f>
        <v>412243</v>
      </c>
      <c r="G18" s="11">
        <f>G19+G21</f>
        <v>0</v>
      </c>
      <c r="H18" s="11">
        <f>H19+H21</f>
        <v>412243</v>
      </c>
      <c r="I18" s="11">
        <f>I19+I21</f>
        <v>412243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5000</v>
      </c>
      <c r="E19" s="11">
        <f>+E20</f>
        <v>5000</v>
      </c>
      <c r="F19" s="11">
        <f>G19+H19</f>
        <v>2587</v>
      </c>
      <c r="G19" s="11">
        <f>+G20</f>
        <v>0</v>
      </c>
      <c r="H19" s="11">
        <f>+H20</f>
        <v>2587</v>
      </c>
      <c r="I19" s="11">
        <f>+I20</f>
        <v>2587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5000</v>
      </c>
      <c r="E20" s="11">
        <v>5000</v>
      </c>
      <c r="F20" s="11">
        <f>G20+H20</f>
        <v>2587</v>
      </c>
      <c r="G20" s="11">
        <v>0</v>
      </c>
      <c r="H20" s="11">
        <v>2587</v>
      </c>
      <c r="I20" s="11">
        <v>2587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376000</v>
      </c>
      <c r="E21" s="11">
        <f>E22+E23</f>
        <v>375000</v>
      </c>
      <c r="F21" s="11">
        <f>G21+H21</f>
        <v>409656</v>
      </c>
      <c r="G21" s="11">
        <f>G22+G23</f>
        <v>0</v>
      </c>
      <c r="H21" s="11">
        <f>H22+H23</f>
        <v>409656</v>
      </c>
      <c r="I21" s="11">
        <f>I22+I23</f>
        <v>409656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100000</v>
      </c>
      <c r="E22" s="11">
        <v>113000</v>
      </c>
      <c r="F22" s="11">
        <f>G22+H22</f>
        <v>111331</v>
      </c>
      <c r="G22" s="11">
        <v>0</v>
      </c>
      <c r="H22" s="11">
        <v>111331</v>
      </c>
      <c r="I22" s="11">
        <v>111331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276000</v>
      </c>
      <c r="E23" s="11">
        <v>262000</v>
      </c>
      <c r="F23" s="11">
        <f>G23+H23</f>
        <v>298325</v>
      </c>
      <c r="G23" s="11">
        <v>0</v>
      </c>
      <c r="H23" s="11">
        <v>298325</v>
      </c>
      <c r="I23" s="11">
        <v>298325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697500</v>
      </c>
      <c r="E24" s="11">
        <f>E25</f>
        <v>697500</v>
      </c>
      <c r="F24" s="11">
        <f>G24+H24</f>
        <v>798134</v>
      </c>
      <c r="G24" s="11">
        <f>G25</f>
        <v>422559</v>
      </c>
      <c r="H24" s="11">
        <f>H25</f>
        <v>375575</v>
      </c>
      <c r="I24" s="11">
        <f>I25</f>
        <v>243702</v>
      </c>
      <c r="J24" s="11">
        <f>J25</f>
        <v>85553</v>
      </c>
      <c r="K24" s="11">
        <f>F24-I24-J24</f>
        <v>468879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697500</v>
      </c>
      <c r="E25" s="11">
        <f>E26+E29+E33</f>
        <v>697500</v>
      </c>
      <c r="F25" s="11">
        <f>G25+H25</f>
        <v>798134</v>
      </c>
      <c r="G25" s="11">
        <f>G26+G29+G33</f>
        <v>422559</v>
      </c>
      <c r="H25" s="11">
        <f>H26+H29+H33</f>
        <v>375575</v>
      </c>
      <c r="I25" s="11">
        <f>I26+I29+I33</f>
        <v>243702</v>
      </c>
      <c r="J25" s="11">
        <f>J26+J29+J33</f>
        <v>85553</v>
      </c>
      <c r="K25" s="11">
        <f>F25-I25-J25</f>
        <v>468879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49500</v>
      </c>
      <c r="E26" s="11">
        <f>E27+E28</f>
        <v>55000</v>
      </c>
      <c r="F26" s="11">
        <f>G26+H26</f>
        <v>90210</v>
      </c>
      <c r="G26" s="11">
        <f>G27+G28</f>
        <v>27018</v>
      </c>
      <c r="H26" s="11">
        <f>H27+H28</f>
        <v>63192</v>
      </c>
      <c r="I26" s="11">
        <f>I27+I28</f>
        <v>38335</v>
      </c>
      <c r="J26" s="11">
        <f>J27+J28</f>
        <v>31026</v>
      </c>
      <c r="K26" s="11">
        <f>F26-I26-J26</f>
        <v>20849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36000</v>
      </c>
      <c r="E27" s="11">
        <v>36000</v>
      </c>
      <c r="F27" s="11">
        <f>G27+H27</f>
        <v>43251</v>
      </c>
      <c r="G27" s="11">
        <v>17890</v>
      </c>
      <c r="H27" s="11">
        <v>25361</v>
      </c>
      <c r="I27" s="11">
        <v>19589</v>
      </c>
      <c r="J27" s="11">
        <v>3972</v>
      </c>
      <c r="K27" s="11">
        <f>F27-I27-J27</f>
        <v>19690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13500</v>
      </c>
      <c r="E28" s="11">
        <v>19000</v>
      </c>
      <c r="F28" s="11">
        <f>G28+H28</f>
        <v>46959</v>
      </c>
      <c r="G28" s="11">
        <v>9128</v>
      </c>
      <c r="H28" s="11">
        <v>37831</v>
      </c>
      <c r="I28" s="11">
        <v>18746</v>
      </c>
      <c r="J28" s="11">
        <v>27054</v>
      </c>
      <c r="K28" s="11">
        <f>F28-I28-J28</f>
        <v>1159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648000</v>
      </c>
      <c r="E29" s="11">
        <f>E30+E31+E32</f>
        <v>642500</v>
      </c>
      <c r="F29" s="11">
        <f>G29+H29</f>
        <v>707749</v>
      </c>
      <c r="G29" s="11">
        <f>G30+G31+G32</f>
        <v>395421</v>
      </c>
      <c r="H29" s="11">
        <f>H30+H31+H32</f>
        <v>312328</v>
      </c>
      <c r="I29" s="11">
        <f>I30+I31+I32</f>
        <v>205312</v>
      </c>
      <c r="J29" s="11">
        <f>J30+J31+J32</f>
        <v>54407</v>
      </c>
      <c r="K29" s="11">
        <f>F29-I29-J29</f>
        <v>448030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110000</v>
      </c>
      <c r="E30" s="11">
        <v>110000</v>
      </c>
      <c r="F30" s="11">
        <f>G30+H30</f>
        <v>120817</v>
      </c>
      <c r="G30" s="11">
        <v>50606</v>
      </c>
      <c r="H30" s="11">
        <v>70211</v>
      </c>
      <c r="I30" s="11">
        <v>45154</v>
      </c>
      <c r="J30" s="11">
        <v>16941</v>
      </c>
      <c r="K30" s="11">
        <f>F30-I30-J30</f>
        <v>58722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4000</v>
      </c>
      <c r="E31" s="11">
        <v>4000</v>
      </c>
      <c r="F31" s="11">
        <f>G31+H31</f>
        <v>4428</v>
      </c>
      <c r="G31" s="11">
        <v>1264</v>
      </c>
      <c r="H31" s="11">
        <v>3164</v>
      </c>
      <c r="I31" s="11">
        <v>308</v>
      </c>
      <c r="J31" s="11">
        <v>120</v>
      </c>
      <c r="K31" s="11">
        <f>F31-I31-J31</f>
        <v>4000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534000</v>
      </c>
      <c r="E32" s="11">
        <v>528500</v>
      </c>
      <c r="F32" s="11">
        <f>G32+H32</f>
        <v>582504</v>
      </c>
      <c r="G32" s="11">
        <v>343551</v>
      </c>
      <c r="H32" s="11">
        <v>238953</v>
      </c>
      <c r="I32" s="11">
        <v>159850</v>
      </c>
      <c r="J32" s="11">
        <v>37346</v>
      </c>
      <c r="K32" s="11">
        <f>F32-I32-J32</f>
        <v>385308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0</v>
      </c>
      <c r="E33" s="11">
        <v>0</v>
      </c>
      <c r="F33" s="11">
        <f>G33+H33</f>
        <v>175</v>
      </c>
      <c r="G33" s="11">
        <v>120</v>
      </c>
      <c r="H33" s="11">
        <v>55</v>
      </c>
      <c r="I33" s="11">
        <v>55</v>
      </c>
      <c r="J33" s="11">
        <v>120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1861500</v>
      </c>
      <c r="E34" s="11">
        <f>E35+E39</f>
        <v>2215500</v>
      </c>
      <c r="F34" s="11">
        <f>G34+H34</f>
        <v>2136414</v>
      </c>
      <c r="G34" s="11">
        <f>G35+G39</f>
        <v>8275</v>
      </c>
      <c r="H34" s="11">
        <f>H35+H39</f>
        <v>2128139</v>
      </c>
      <c r="I34" s="11">
        <f>I35+I39</f>
        <v>2122519</v>
      </c>
      <c r="J34" s="11">
        <f>J35+J39</f>
        <v>1726</v>
      </c>
      <c r="K34" s="11">
        <f>F34-I34-J34</f>
        <v>12169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1832000</v>
      </c>
      <c r="E35" s="11">
        <f>+E36+E37+E38</f>
        <v>2186000</v>
      </c>
      <c r="F35" s="11">
        <f>G35+H35</f>
        <v>2107544</v>
      </c>
      <c r="G35" s="11">
        <f>+G36+G37+G38</f>
        <v>0</v>
      </c>
      <c r="H35" s="11">
        <f>+H36+H37+H38</f>
        <v>2107544</v>
      </c>
      <c r="I35" s="11">
        <f>+I36+I37+I38</f>
        <v>2107544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1306000</v>
      </c>
      <c r="E36" s="11">
        <v>1487000</v>
      </c>
      <c r="F36" s="11">
        <f>G36+H36</f>
        <v>1408544</v>
      </c>
      <c r="G36" s="11">
        <v>0</v>
      </c>
      <c r="H36" s="11">
        <v>1408544</v>
      </c>
      <c r="I36" s="11">
        <v>1408544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32000</v>
      </c>
      <c r="E37" s="11">
        <v>32000</v>
      </c>
      <c r="F37" s="11">
        <f>G37+H37</f>
        <v>32000</v>
      </c>
      <c r="G37" s="11">
        <v>0</v>
      </c>
      <c r="H37" s="11">
        <v>32000</v>
      </c>
      <c r="I37" s="11">
        <v>32000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494000</v>
      </c>
      <c r="E38" s="11">
        <v>667000</v>
      </c>
      <c r="F38" s="11">
        <f>G38+H38</f>
        <v>667000</v>
      </c>
      <c r="G38" s="11">
        <v>0</v>
      </c>
      <c r="H38" s="11">
        <v>667000</v>
      </c>
      <c r="I38" s="11">
        <v>667000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29500</v>
      </c>
      <c r="E39" s="11">
        <f>E40+E43</f>
        <v>29500</v>
      </c>
      <c r="F39" s="11">
        <f>G39+H39</f>
        <v>28870</v>
      </c>
      <c r="G39" s="11">
        <f>G40+G43</f>
        <v>8275</v>
      </c>
      <c r="H39" s="11">
        <f>H40+H43</f>
        <v>20595</v>
      </c>
      <c r="I39" s="11">
        <f>I40+I43</f>
        <v>14975</v>
      </c>
      <c r="J39" s="11">
        <f>J40+J43</f>
        <v>1726</v>
      </c>
      <c r="K39" s="11">
        <f>F39-I39-J39</f>
        <v>12169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28500</v>
      </c>
      <c r="E40" s="11">
        <f>E41+E42</f>
        <v>28500</v>
      </c>
      <c r="F40" s="11">
        <f>G40+H40</f>
        <v>28723</v>
      </c>
      <c r="G40" s="11">
        <f>G41+G42</f>
        <v>8275</v>
      </c>
      <c r="H40" s="11">
        <f>H41+H42</f>
        <v>20448</v>
      </c>
      <c r="I40" s="11">
        <f>I41+I42</f>
        <v>14828</v>
      </c>
      <c r="J40" s="11">
        <f>J41+J42</f>
        <v>1726</v>
      </c>
      <c r="K40" s="11">
        <f>F40-I40-J40</f>
        <v>12169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26500</v>
      </c>
      <c r="E41" s="11">
        <v>26500</v>
      </c>
      <c r="F41" s="11">
        <f>G41+H41</f>
        <v>27773</v>
      </c>
      <c r="G41" s="11">
        <v>8167</v>
      </c>
      <c r="H41" s="11">
        <v>19606</v>
      </c>
      <c r="I41" s="11">
        <v>14370</v>
      </c>
      <c r="J41" s="11">
        <v>1234</v>
      </c>
      <c r="K41" s="11">
        <f>F41-I41-J41</f>
        <v>12169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2000</v>
      </c>
      <c r="F42" s="11">
        <f>G42+H42</f>
        <v>950</v>
      </c>
      <c r="G42" s="11">
        <v>108</v>
      </c>
      <c r="H42" s="11">
        <v>842</v>
      </c>
      <c r="I42" s="11">
        <v>458</v>
      </c>
      <c r="J42" s="11">
        <v>492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1000</v>
      </c>
      <c r="E43" s="11">
        <v>1000</v>
      </c>
      <c r="F43" s="11">
        <f>G43+H43</f>
        <v>147</v>
      </c>
      <c r="G43" s="11">
        <v>0</v>
      </c>
      <c r="H43" s="11">
        <v>147</v>
      </c>
      <c r="I43" s="11">
        <v>147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20000</v>
      </c>
      <c r="E44" s="11">
        <f>E45</f>
        <v>31000</v>
      </c>
      <c r="F44" s="11">
        <f>G44+H44</f>
        <v>18326</v>
      </c>
      <c r="G44" s="11">
        <f>G45</f>
        <v>20</v>
      </c>
      <c r="H44" s="11">
        <f>H45</f>
        <v>18306</v>
      </c>
      <c r="I44" s="11">
        <f>I45</f>
        <v>18130</v>
      </c>
      <c r="J44" s="11">
        <f>J45</f>
        <v>0</v>
      </c>
      <c r="K44" s="11">
        <f>F44-I44-J44</f>
        <v>196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20000</v>
      </c>
      <c r="E45" s="11">
        <f>E46</f>
        <v>31000</v>
      </c>
      <c r="F45" s="11">
        <f>G45+H45</f>
        <v>18326</v>
      </c>
      <c r="G45" s="11">
        <f>G46</f>
        <v>20</v>
      </c>
      <c r="H45" s="11">
        <f>H46</f>
        <v>18306</v>
      </c>
      <c r="I45" s="11">
        <f>I46</f>
        <v>18130</v>
      </c>
      <c r="J45" s="11">
        <f>J46</f>
        <v>0</v>
      </c>
      <c r="K45" s="11">
        <f>F45-I45-J45</f>
        <v>196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20000</v>
      </c>
      <c r="E46" s="11">
        <v>31000</v>
      </c>
      <c r="F46" s="11">
        <f>G46+H46</f>
        <v>18326</v>
      </c>
      <c r="G46" s="11">
        <v>20</v>
      </c>
      <c r="H46" s="11">
        <v>18306</v>
      </c>
      <c r="I46" s="11">
        <v>18130</v>
      </c>
      <c r="J46" s="11">
        <v>0</v>
      </c>
      <c r="K46" s="11">
        <f>F46-I46-J46</f>
        <v>196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D48+D53</f>
        <v>738000</v>
      </c>
      <c r="E47" s="11">
        <f>E48+E53</f>
        <v>742000</v>
      </c>
      <c r="F47" s="11">
        <f>G47+H47</f>
        <v>812547</v>
      </c>
      <c r="G47" s="11">
        <f>G48+G53</f>
        <v>696909</v>
      </c>
      <c r="H47" s="11">
        <f>H48+H53</f>
        <v>115638</v>
      </c>
      <c r="I47" s="11">
        <f>I48+I53</f>
        <v>57606</v>
      </c>
      <c r="J47" s="11">
        <f>J48+J53</f>
        <v>246</v>
      </c>
      <c r="K47" s="11">
        <f>F47-I47-J47</f>
        <v>754695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36000</v>
      </c>
      <c r="E48" s="11">
        <f>E49</f>
        <v>40000</v>
      </c>
      <c r="F48" s="11">
        <f>G48+H48</f>
        <v>23928</v>
      </c>
      <c r="G48" s="11">
        <f>G49</f>
        <v>3903</v>
      </c>
      <c r="H48" s="11">
        <f>H49</f>
        <v>20025</v>
      </c>
      <c r="I48" s="11">
        <f>I49</f>
        <v>20427</v>
      </c>
      <c r="J48" s="11">
        <f>J49</f>
        <v>246</v>
      </c>
      <c r="K48" s="11">
        <f>F48-I48-J48</f>
        <v>3255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+D50+D52</f>
        <v>36000</v>
      </c>
      <c r="E49" s="11">
        <f>+E50+E52</f>
        <v>40000</v>
      </c>
      <c r="F49" s="11">
        <f>G49+H49</f>
        <v>23928</v>
      </c>
      <c r="G49" s="11">
        <f>+G50+G52</f>
        <v>3903</v>
      </c>
      <c r="H49" s="11">
        <f>+H50+H52</f>
        <v>20025</v>
      </c>
      <c r="I49" s="11">
        <f>+I50+I52</f>
        <v>20427</v>
      </c>
      <c r="J49" s="11">
        <f>+J50+J52</f>
        <v>246</v>
      </c>
      <c r="K49" s="11">
        <f>F49-I49-J49</f>
        <v>3255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36000</v>
      </c>
      <c r="E50" s="11">
        <f>E51</f>
        <v>35400</v>
      </c>
      <c r="F50" s="11">
        <f>G50+H50</f>
        <v>19408</v>
      </c>
      <c r="G50" s="11">
        <f>G51</f>
        <v>3903</v>
      </c>
      <c r="H50" s="11">
        <f>H51</f>
        <v>15505</v>
      </c>
      <c r="I50" s="11">
        <f>I51</f>
        <v>15907</v>
      </c>
      <c r="J50" s="11">
        <f>J51</f>
        <v>246</v>
      </c>
      <c r="K50" s="11">
        <f>F50-I50-J50</f>
        <v>3255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36000</v>
      </c>
      <c r="E51" s="11">
        <v>35400</v>
      </c>
      <c r="F51" s="11">
        <f>G51+H51</f>
        <v>19408</v>
      </c>
      <c r="G51" s="11">
        <v>3903</v>
      </c>
      <c r="H51" s="11">
        <v>15505</v>
      </c>
      <c r="I51" s="11">
        <v>15907</v>
      </c>
      <c r="J51" s="11">
        <v>246</v>
      </c>
      <c r="K51" s="11">
        <f>F51-I51-J51</f>
        <v>3255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0</v>
      </c>
      <c r="E52" s="11">
        <v>4600</v>
      </c>
      <c r="F52" s="11">
        <f>G52+H52</f>
        <v>4520</v>
      </c>
      <c r="G52" s="11">
        <v>0</v>
      </c>
      <c r="H52" s="11">
        <v>4520</v>
      </c>
      <c r="I52" s="11">
        <v>4520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+D54+D56</f>
        <v>702000</v>
      </c>
      <c r="E53" s="11">
        <f>+E54+E56</f>
        <v>702000</v>
      </c>
      <c r="F53" s="11">
        <f>G53+H53</f>
        <v>788619</v>
      </c>
      <c r="G53" s="11">
        <f>+G54+G56</f>
        <v>693006</v>
      </c>
      <c r="H53" s="11">
        <f>+H54+H56</f>
        <v>95613</v>
      </c>
      <c r="I53" s="11">
        <f>+I54+I56</f>
        <v>37179</v>
      </c>
      <c r="J53" s="11">
        <f>+J54+J56</f>
        <v>0</v>
      </c>
      <c r="K53" s="11">
        <f>F53-I53-J53</f>
        <v>751440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2000</v>
      </c>
      <c r="E54" s="11">
        <f>E55</f>
        <v>2000</v>
      </c>
      <c r="F54" s="11">
        <f>G54+H54</f>
        <v>18</v>
      </c>
      <c r="G54" s="11">
        <f>G55</f>
        <v>0</v>
      </c>
      <c r="H54" s="11">
        <f>H55</f>
        <v>18</v>
      </c>
      <c r="I54" s="11">
        <f>I55</f>
        <v>18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149</v>
      </c>
      <c r="B55" s="10" t="s">
        <v>150</v>
      </c>
      <c r="C55" s="10" t="s">
        <v>151</v>
      </c>
      <c r="D55" s="11">
        <v>2000</v>
      </c>
      <c r="E55" s="11">
        <v>2000</v>
      </c>
      <c r="F55" s="11">
        <f>G55+H55</f>
        <v>18</v>
      </c>
      <c r="G55" s="11">
        <v>0</v>
      </c>
      <c r="H55" s="11">
        <v>18</v>
      </c>
      <c r="I55" s="11">
        <v>18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700000</v>
      </c>
      <c r="E56" s="11">
        <f>E57</f>
        <v>700000</v>
      </c>
      <c r="F56" s="11">
        <f>G56+H56</f>
        <v>788601</v>
      </c>
      <c r="G56" s="11">
        <f>G57</f>
        <v>693006</v>
      </c>
      <c r="H56" s="11">
        <f>H57</f>
        <v>95595</v>
      </c>
      <c r="I56" s="11">
        <f>I57</f>
        <v>37161</v>
      </c>
      <c r="J56" s="11">
        <f>J57</f>
        <v>0</v>
      </c>
      <c r="K56" s="11">
        <f>F56-I56-J56</f>
        <v>751440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700000</v>
      </c>
      <c r="E57" s="11">
        <f>E58</f>
        <v>700000</v>
      </c>
      <c r="F57" s="11">
        <f>G57+H57</f>
        <v>788601</v>
      </c>
      <c r="G57" s="11">
        <f>G58</f>
        <v>693006</v>
      </c>
      <c r="H57" s="11">
        <f>H58</f>
        <v>95595</v>
      </c>
      <c r="I57" s="11">
        <f>I58</f>
        <v>37161</v>
      </c>
      <c r="J57" s="11">
        <f>J58</f>
        <v>0</v>
      </c>
      <c r="K57" s="11">
        <f>F57-I57-J57</f>
        <v>751440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700000</v>
      </c>
      <c r="E58" s="11">
        <v>700000</v>
      </c>
      <c r="F58" s="11">
        <f>G58+H58</f>
        <v>788601</v>
      </c>
      <c r="G58" s="11">
        <v>693006</v>
      </c>
      <c r="H58" s="11">
        <v>95595</v>
      </c>
      <c r="I58" s="11">
        <v>37161</v>
      </c>
      <c r="J58" s="11">
        <v>0</v>
      </c>
      <c r="K58" s="11">
        <f>F58-I58-J58</f>
        <v>751440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v>-289800</v>
      </c>
      <c r="E59" s="11">
        <v>-525750</v>
      </c>
      <c r="F59" s="11">
        <f>G59+H59</f>
        <v>-207726</v>
      </c>
      <c r="G59" s="11">
        <v>0</v>
      </c>
      <c r="H59" s="11">
        <v>-207726</v>
      </c>
      <c r="I59" s="11">
        <v>-207726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289800</v>
      </c>
      <c r="E60" s="11">
        <v>525750</v>
      </c>
      <c r="F60" s="11">
        <f>G60+H60</f>
        <v>207726</v>
      </c>
      <c r="G60" s="11">
        <v>0</v>
      </c>
      <c r="H60" s="11">
        <v>207726</v>
      </c>
      <c r="I60" s="11">
        <v>207726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f>D62</f>
        <v>3781000</v>
      </c>
      <c r="E61" s="11">
        <f>E62</f>
        <v>3829060</v>
      </c>
      <c r="F61" s="11">
        <f>G61+H61</f>
        <v>1358710</v>
      </c>
      <c r="G61" s="11">
        <f>G62</f>
        <v>0</v>
      </c>
      <c r="H61" s="11">
        <f>H62</f>
        <v>1358710</v>
      </c>
      <c r="I61" s="11">
        <f>I62</f>
        <v>1358710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f>D63+D67</f>
        <v>3781000</v>
      </c>
      <c r="E62" s="11">
        <f>E63+E67</f>
        <v>3829060</v>
      </c>
      <c r="F62" s="11">
        <f>G62+H62</f>
        <v>1358710</v>
      </c>
      <c r="G62" s="11">
        <f>G63+G67</f>
        <v>0</v>
      </c>
      <c r="H62" s="11">
        <f>H63+H67</f>
        <v>1358710</v>
      </c>
      <c r="I62" s="11">
        <f>I63+I67</f>
        <v>1358710</v>
      </c>
      <c r="J62" s="11">
        <f>J63+J67</f>
        <v>0</v>
      </c>
      <c r="K62" s="11">
        <f>F62-I62-J62</f>
        <v>0</v>
      </c>
    </row>
    <row r="63" spans="1:11" s="6" customFormat="1" ht="75" x14ac:dyDescent="0.25">
      <c r="A63" s="10" t="s">
        <v>173</v>
      </c>
      <c r="B63" s="10" t="s">
        <v>174</v>
      </c>
      <c r="C63" s="10" t="s">
        <v>175</v>
      </c>
      <c r="D63" s="11">
        <f>+D64+D65+D66</f>
        <v>3781000</v>
      </c>
      <c r="E63" s="11">
        <f>+E64+E65+E66</f>
        <v>3818810</v>
      </c>
      <c r="F63" s="11">
        <f>G63+H63</f>
        <v>1351060</v>
      </c>
      <c r="G63" s="11">
        <f>+G64+G65+G66</f>
        <v>0</v>
      </c>
      <c r="H63" s="11">
        <f>+H64+H65+H66</f>
        <v>1351060</v>
      </c>
      <c r="I63" s="11">
        <f>+I64+I65+I66</f>
        <v>1351060</v>
      </c>
      <c r="J63" s="11">
        <f>+J64+J65+J66</f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0</v>
      </c>
      <c r="E64" s="11">
        <v>33310</v>
      </c>
      <c r="F64" s="11">
        <f>G64+H64</f>
        <v>30600</v>
      </c>
      <c r="G64" s="11">
        <v>0</v>
      </c>
      <c r="H64" s="11">
        <v>30600</v>
      </c>
      <c r="I64" s="11">
        <v>30600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1000</v>
      </c>
      <c r="E65" s="11">
        <v>5500</v>
      </c>
      <c r="F65" s="11">
        <f>G65+H65</f>
        <v>5204</v>
      </c>
      <c r="G65" s="11">
        <v>0</v>
      </c>
      <c r="H65" s="11">
        <v>5204</v>
      </c>
      <c r="I65" s="11">
        <v>5204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v>3780000</v>
      </c>
      <c r="E66" s="11">
        <v>3780000</v>
      </c>
      <c r="F66" s="11">
        <f>G66+H66</f>
        <v>1315256</v>
      </c>
      <c r="G66" s="11">
        <v>0</v>
      </c>
      <c r="H66" s="11">
        <v>1315256</v>
      </c>
      <c r="I66" s="11">
        <v>1315256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185</v>
      </c>
      <c r="B67" s="10" t="s">
        <v>186</v>
      </c>
      <c r="C67" s="10" t="s">
        <v>187</v>
      </c>
      <c r="D67" s="11">
        <f>+D68</f>
        <v>0</v>
      </c>
      <c r="E67" s="11">
        <f>+E68</f>
        <v>10250</v>
      </c>
      <c r="F67" s="11">
        <f>G67+H67</f>
        <v>7650</v>
      </c>
      <c r="G67" s="11">
        <f>+G68</f>
        <v>0</v>
      </c>
      <c r="H67" s="11">
        <f>+H68</f>
        <v>7650</v>
      </c>
      <c r="I67" s="11">
        <f>+I68</f>
        <v>7650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10250</v>
      </c>
      <c r="F68" s="11">
        <f>G68+H68</f>
        <v>7650</v>
      </c>
      <c r="G68" s="11">
        <v>0</v>
      </c>
      <c r="H68" s="11">
        <v>7650</v>
      </c>
      <c r="I68" s="11">
        <v>7650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191</v>
      </c>
      <c r="B70" s="13"/>
      <c r="C70" s="13"/>
      <c r="D70" s="13"/>
      <c r="E70" s="13" t="s">
        <v>193</v>
      </c>
      <c r="F70" s="13"/>
      <c r="G70" s="13"/>
      <c r="H70" s="13"/>
      <c r="I70" s="13" t="s">
        <v>194</v>
      </c>
      <c r="J70" s="13"/>
      <c r="K70" s="13"/>
      <c r="L70" s="13"/>
    </row>
    <row r="71" spans="1:12" x14ac:dyDescent="0.25">
      <c r="A71" s="3" t="s">
        <v>192</v>
      </c>
      <c r="B71" s="3"/>
      <c r="C71" s="3"/>
      <c r="D71" s="3"/>
      <c r="E71" s="3" t="s">
        <v>193</v>
      </c>
      <c r="F71" s="3"/>
      <c r="G71" s="3"/>
      <c r="H71" s="3"/>
      <c r="I71" s="3" t="s">
        <v>195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6">
    <mergeCell ref="H10:H11"/>
    <mergeCell ref="I9:I11"/>
    <mergeCell ref="J9:J11"/>
    <mergeCell ref="K9:K11"/>
    <mergeCell ref="A70:D70"/>
    <mergeCell ref="A71:D71"/>
    <mergeCell ref="E70:H70"/>
    <mergeCell ref="E71:H71"/>
    <mergeCell ref="I70:L70"/>
    <mergeCell ref="I71:L71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2017-02-02T14:38:18Z</dcterms:created>
  <dcterms:modified xsi:type="dcterms:W3CDTF">2017-02-02T14:38:21Z</dcterms:modified>
</cp:coreProperties>
</file>