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87A819D9-AB0E-405A-B478-036032659A62}" xr6:coauthVersionLast="43" xr6:coauthVersionMax="43" xr10:uidLastSave="{00000000-0000-0000-0000-000000000000}"/>
  <bookViews>
    <workbookView xWindow="5760" yWindow="3396" windowWidth="17280" windowHeight="8964" activeTab="2" xr2:uid="{A460527F-9D99-486F-A6EA-D23F560F42FC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F14" i="3" s="1"/>
  <c r="K14" i="3" s="1"/>
  <c r="H14" i="3"/>
  <c r="H13" i="3" s="1"/>
  <c r="H12" i="3" s="1"/>
  <c r="H11" i="3" s="1"/>
  <c r="I14" i="3"/>
  <c r="I13" i="3" s="1"/>
  <c r="I12" i="3" s="1"/>
  <c r="J14" i="3"/>
  <c r="J13" i="3" s="1"/>
  <c r="J12" i="3" s="1"/>
  <c r="F15" i="3"/>
  <c r="K15" i="3"/>
  <c r="D17" i="3"/>
  <c r="D16" i="3" s="1"/>
  <c r="E17" i="3"/>
  <c r="E16" i="3" s="1"/>
  <c r="G17" i="3"/>
  <c r="F17" i="3" s="1"/>
  <c r="K17" i="3" s="1"/>
  <c r="H17" i="3"/>
  <c r="H16" i="3" s="1"/>
  <c r="I17" i="3"/>
  <c r="I16" i="3" s="1"/>
  <c r="J17" i="3"/>
  <c r="J16" i="3" s="1"/>
  <c r="F18" i="3"/>
  <c r="K18" i="3"/>
  <c r="D16" i="2"/>
  <c r="D15" i="2" s="1"/>
  <c r="D14" i="2" s="1"/>
  <c r="E16" i="2"/>
  <c r="E15" i="2" s="1"/>
  <c r="E14" i="2" s="1"/>
  <c r="G16" i="2"/>
  <c r="F16" i="2" s="1"/>
  <c r="H16" i="2"/>
  <c r="H15" i="2" s="1"/>
  <c r="H14" i="2" s="1"/>
  <c r="I16" i="2"/>
  <c r="J16" i="2"/>
  <c r="J15" i="2" s="1"/>
  <c r="J14" i="2" s="1"/>
  <c r="K16" i="2"/>
  <c r="F17" i="2"/>
  <c r="K17" i="2"/>
  <c r="D18" i="2"/>
  <c r="E18" i="2"/>
  <c r="G18" i="2"/>
  <c r="F18" i="2" s="1"/>
  <c r="H18" i="2"/>
  <c r="I18" i="2"/>
  <c r="J18" i="2"/>
  <c r="F19" i="2"/>
  <c r="K19" i="2"/>
  <c r="D22" i="2"/>
  <c r="D21" i="2" s="1"/>
  <c r="D20" i="2" s="1"/>
  <c r="E22" i="2"/>
  <c r="E21" i="2" s="1"/>
  <c r="E20" i="2" s="1"/>
  <c r="G22" i="2"/>
  <c r="F22" i="2" s="1"/>
  <c r="H22" i="2"/>
  <c r="H21" i="2" s="1"/>
  <c r="H20" i="2" s="1"/>
  <c r="I22" i="2"/>
  <c r="I21" i="2" s="1"/>
  <c r="I20" i="2" s="1"/>
  <c r="J22" i="2"/>
  <c r="J21" i="2" s="1"/>
  <c r="J20" i="2" s="1"/>
  <c r="K22" i="2"/>
  <c r="F23" i="2"/>
  <c r="K23" i="2"/>
  <c r="F24" i="2"/>
  <c r="K24" i="2"/>
  <c r="D25" i="2"/>
  <c r="E25" i="2"/>
  <c r="G25" i="2"/>
  <c r="F25" i="2" s="1"/>
  <c r="H25" i="2"/>
  <c r="I25" i="2"/>
  <c r="J25" i="2"/>
  <c r="K25" i="2"/>
  <c r="F26" i="2"/>
  <c r="K26" i="2"/>
  <c r="F27" i="2"/>
  <c r="K27" i="2"/>
  <c r="F28" i="2"/>
  <c r="K28" i="2"/>
  <c r="F29" i="2"/>
  <c r="K29" i="2"/>
  <c r="D31" i="2"/>
  <c r="D30" i="2" s="1"/>
  <c r="E31" i="2"/>
  <c r="G31" i="2"/>
  <c r="F31" i="2" s="1"/>
  <c r="H31" i="2"/>
  <c r="H30" i="2" s="1"/>
  <c r="I31" i="2"/>
  <c r="I30" i="2" s="1"/>
  <c r="J31" i="2"/>
  <c r="K31" i="2"/>
  <c r="F32" i="2"/>
  <c r="K32" i="2"/>
  <c r="F33" i="2"/>
  <c r="K33" i="2"/>
  <c r="G34" i="2"/>
  <c r="F34" i="2" s="1"/>
  <c r="K34" i="2" s="1"/>
  <c r="D35" i="2"/>
  <c r="D34" i="2" s="1"/>
  <c r="E35" i="2"/>
  <c r="E34" i="2" s="1"/>
  <c r="F35" i="2"/>
  <c r="K35" i="2" s="1"/>
  <c r="G35" i="2"/>
  <c r="H35" i="2"/>
  <c r="H34" i="2" s="1"/>
  <c r="I35" i="2"/>
  <c r="I34" i="2" s="1"/>
  <c r="J35" i="2"/>
  <c r="J34" i="2" s="1"/>
  <c r="F36" i="2"/>
  <c r="K36" i="2"/>
  <c r="F37" i="2"/>
  <c r="K37" i="2" s="1"/>
  <c r="G38" i="2"/>
  <c r="F38" i="2" s="1"/>
  <c r="K38" i="2" s="1"/>
  <c r="D39" i="2"/>
  <c r="D38" i="2" s="1"/>
  <c r="E39" i="2"/>
  <c r="E38" i="2" s="1"/>
  <c r="F39" i="2"/>
  <c r="K39" i="2" s="1"/>
  <c r="G39" i="2"/>
  <c r="H39" i="2"/>
  <c r="H38" i="2" s="1"/>
  <c r="I39" i="2"/>
  <c r="I38" i="2" s="1"/>
  <c r="J39" i="2"/>
  <c r="J38" i="2" s="1"/>
  <c r="F40" i="2"/>
  <c r="K40" i="2"/>
  <c r="D44" i="2"/>
  <c r="D43" i="2" s="1"/>
  <c r="D42" i="2" s="1"/>
  <c r="D41" i="2" s="1"/>
  <c r="E44" i="2"/>
  <c r="E43" i="2" s="1"/>
  <c r="E42" i="2" s="1"/>
  <c r="E41" i="2" s="1"/>
  <c r="G44" i="2"/>
  <c r="H44" i="2"/>
  <c r="H43" i="2" s="1"/>
  <c r="H42" i="2" s="1"/>
  <c r="H41" i="2" s="1"/>
  <c r="I44" i="2"/>
  <c r="I43" i="2" s="1"/>
  <c r="I42" i="2" s="1"/>
  <c r="I41" i="2" s="1"/>
  <c r="J44" i="2"/>
  <c r="J43" i="2" s="1"/>
  <c r="J42" i="2" s="1"/>
  <c r="F45" i="2"/>
  <c r="K45" i="2"/>
  <c r="D48" i="2"/>
  <c r="D47" i="2" s="1"/>
  <c r="D46" i="2" s="1"/>
  <c r="E48" i="2"/>
  <c r="E47" i="2" s="1"/>
  <c r="E46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D23" i="1"/>
  <c r="D22" i="1" s="1"/>
  <c r="D21" i="1" s="1"/>
  <c r="E23" i="1"/>
  <c r="E22" i="1" s="1"/>
  <c r="E21" i="1" s="1"/>
  <c r="G23" i="1"/>
  <c r="G22" i="1" s="1"/>
  <c r="H23" i="1"/>
  <c r="H22" i="1" s="1"/>
  <c r="H21" i="1" s="1"/>
  <c r="I23" i="1"/>
  <c r="I22" i="1" s="1"/>
  <c r="I21" i="1" s="1"/>
  <c r="J23" i="1"/>
  <c r="J22" i="1" s="1"/>
  <c r="J21" i="1" s="1"/>
  <c r="F24" i="1"/>
  <c r="K24" i="1" s="1"/>
  <c r="F25" i="1"/>
  <c r="K25" i="1"/>
  <c r="D26" i="1"/>
  <c r="E26" i="1"/>
  <c r="G26" i="1"/>
  <c r="F26" i="1" s="1"/>
  <c r="K26" i="1" s="1"/>
  <c r="H26" i="1"/>
  <c r="I26" i="1"/>
  <c r="J26" i="1"/>
  <c r="F27" i="1"/>
  <c r="K27" i="1" s="1"/>
  <c r="F28" i="1"/>
  <c r="K28" i="1"/>
  <c r="F29" i="1"/>
  <c r="K29" i="1" s="1"/>
  <c r="F30" i="1"/>
  <c r="K30" i="1"/>
  <c r="D32" i="1"/>
  <c r="E32" i="1"/>
  <c r="G32" i="1"/>
  <c r="H32" i="1"/>
  <c r="H31" i="1" s="1"/>
  <c r="I32" i="1"/>
  <c r="J32" i="1"/>
  <c r="F33" i="1"/>
  <c r="K33" i="1" s="1"/>
  <c r="F34" i="1"/>
  <c r="K34" i="1"/>
  <c r="D36" i="1"/>
  <c r="D35" i="1" s="1"/>
  <c r="E36" i="1"/>
  <c r="E35" i="1" s="1"/>
  <c r="G36" i="1"/>
  <c r="F36" i="1" s="1"/>
  <c r="K36" i="1" s="1"/>
  <c r="H36" i="1"/>
  <c r="H35" i="1" s="1"/>
  <c r="I36" i="1"/>
  <c r="I35" i="1" s="1"/>
  <c r="J36" i="1"/>
  <c r="J35" i="1" s="1"/>
  <c r="F37" i="1"/>
  <c r="K37" i="1" s="1"/>
  <c r="F38" i="1"/>
  <c r="K38" i="1"/>
  <c r="D40" i="1"/>
  <c r="D39" i="1" s="1"/>
  <c r="E40" i="1"/>
  <c r="E39" i="1" s="1"/>
  <c r="G40" i="1"/>
  <c r="H40" i="1"/>
  <c r="H39" i="1" s="1"/>
  <c r="I40" i="1"/>
  <c r="I39" i="1" s="1"/>
  <c r="J40" i="1"/>
  <c r="J39" i="1" s="1"/>
  <c r="F41" i="1"/>
  <c r="K41" i="1" s="1"/>
  <c r="E44" i="1"/>
  <c r="E43" i="1" s="1"/>
  <c r="E42" i="1" s="1"/>
  <c r="D45" i="1"/>
  <c r="D44" i="1" s="1"/>
  <c r="D43" i="1" s="1"/>
  <c r="E45" i="1"/>
  <c r="G45" i="1"/>
  <c r="G44" i="1" s="1"/>
  <c r="H45" i="1"/>
  <c r="F45" i="1" s="1"/>
  <c r="I45" i="1"/>
  <c r="I44" i="1" s="1"/>
  <c r="I43" i="1" s="1"/>
  <c r="I42" i="1" s="1"/>
  <c r="J45" i="1"/>
  <c r="J44" i="1" s="1"/>
  <c r="J43" i="1" s="1"/>
  <c r="F46" i="1"/>
  <c r="K46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E52" i="1"/>
  <c r="E51" i="1" s="1"/>
  <c r="D53" i="1"/>
  <c r="D52" i="1" s="1"/>
  <c r="D51" i="1" s="1"/>
  <c r="E53" i="1"/>
  <c r="G53" i="1"/>
  <c r="G52" i="1" s="1"/>
  <c r="H53" i="1"/>
  <c r="F53" i="1" s="1"/>
  <c r="I53" i="1"/>
  <c r="I52" i="1" s="1"/>
  <c r="I51" i="1" s="1"/>
  <c r="J53" i="1"/>
  <c r="J52" i="1" s="1"/>
  <c r="J51" i="1" s="1"/>
  <c r="F54" i="1"/>
  <c r="K54" i="1"/>
  <c r="D56" i="1"/>
  <c r="D55" i="1" s="1"/>
  <c r="E56" i="1"/>
  <c r="E55" i="1" s="1"/>
  <c r="G56" i="1"/>
  <c r="F56" i="1" s="1"/>
  <c r="K56" i="1" s="1"/>
  <c r="H56" i="1"/>
  <c r="H55" i="1" s="1"/>
  <c r="I56" i="1"/>
  <c r="I55" i="1" s="1"/>
  <c r="J56" i="1"/>
  <c r="J55" i="1" s="1"/>
  <c r="F57" i="1"/>
  <c r="K57" i="1" s="1"/>
  <c r="J11" i="3" l="1"/>
  <c r="E11" i="3"/>
  <c r="I11" i="3"/>
  <c r="D11" i="3"/>
  <c r="G16" i="3"/>
  <c r="F16" i="3" s="1"/>
  <c r="K16" i="3" s="1"/>
  <c r="G13" i="3"/>
  <c r="G46" i="2"/>
  <c r="F46" i="2" s="1"/>
  <c r="K46" i="2" s="1"/>
  <c r="F47" i="2"/>
  <c r="K47" i="2" s="1"/>
  <c r="J13" i="2"/>
  <c r="J12" i="2" s="1"/>
  <c r="J11" i="2" s="1"/>
  <c r="D13" i="2"/>
  <c r="D12" i="2" s="1"/>
  <c r="D11" i="2" s="1"/>
  <c r="F48" i="2"/>
  <c r="K48" i="2" s="1"/>
  <c r="F44" i="2"/>
  <c r="K44" i="2" s="1"/>
  <c r="G30" i="2"/>
  <c r="F30" i="2" s="1"/>
  <c r="K30" i="2" s="1"/>
  <c r="G21" i="2"/>
  <c r="K18" i="2"/>
  <c r="H13" i="2"/>
  <c r="H12" i="2" s="1"/>
  <c r="H11" i="2" s="1"/>
  <c r="I15" i="2"/>
  <c r="I14" i="2" s="1"/>
  <c r="I13" i="2" s="1"/>
  <c r="I12" i="2" s="1"/>
  <c r="I11" i="2" s="1"/>
  <c r="J41" i="2"/>
  <c r="J30" i="2"/>
  <c r="E30" i="2"/>
  <c r="E13" i="2" s="1"/>
  <c r="E12" i="2" s="1"/>
  <c r="E11" i="2" s="1"/>
  <c r="G15" i="2"/>
  <c r="G43" i="2"/>
  <c r="G51" i="1"/>
  <c r="G43" i="1"/>
  <c r="H14" i="1"/>
  <c r="J42" i="1"/>
  <c r="G55" i="1"/>
  <c r="F55" i="1" s="1"/>
  <c r="K55" i="1" s="1"/>
  <c r="D42" i="1"/>
  <c r="F40" i="1"/>
  <c r="K40" i="1" s="1"/>
  <c r="G39" i="1"/>
  <c r="F39" i="1" s="1"/>
  <c r="K39" i="1" s="1"/>
  <c r="J31" i="1"/>
  <c r="E31" i="1"/>
  <c r="E14" i="1" s="1"/>
  <c r="E13" i="1" s="1"/>
  <c r="G21" i="1"/>
  <c r="F21" i="1" s="1"/>
  <c r="K21" i="1" s="1"/>
  <c r="F22" i="1"/>
  <c r="K22" i="1" s="1"/>
  <c r="J14" i="1"/>
  <c r="J13" i="1" s="1"/>
  <c r="G48" i="1"/>
  <c r="G15" i="1"/>
  <c r="F16" i="1"/>
  <c r="K16" i="1" s="1"/>
  <c r="K53" i="1"/>
  <c r="K45" i="1"/>
  <c r="I31" i="1"/>
  <c r="I14" i="1" s="1"/>
  <c r="I13" i="1" s="1"/>
  <c r="D31" i="1"/>
  <c r="D14" i="1" s="1"/>
  <c r="D13" i="1" s="1"/>
  <c r="G35" i="1"/>
  <c r="F35" i="1" s="1"/>
  <c r="K35" i="1" s="1"/>
  <c r="H52" i="1"/>
  <c r="H51" i="1" s="1"/>
  <c r="F32" i="1"/>
  <c r="K32" i="1" s="1"/>
  <c r="F23" i="1"/>
  <c r="K23" i="1" s="1"/>
  <c r="F17" i="1"/>
  <c r="K17" i="1" s="1"/>
  <c r="H44" i="1"/>
  <c r="H43" i="1" s="1"/>
  <c r="H42" i="1" s="1"/>
  <c r="G12" i="3" l="1"/>
  <c r="F13" i="3"/>
  <c r="K13" i="3" s="1"/>
  <c r="F15" i="2"/>
  <c r="K15" i="2" s="1"/>
  <c r="G14" i="2"/>
  <c r="F21" i="2"/>
  <c r="K21" i="2" s="1"/>
  <c r="G20" i="2"/>
  <c r="F20" i="2" s="1"/>
  <c r="K20" i="2" s="1"/>
  <c r="F43" i="2"/>
  <c r="K43" i="2" s="1"/>
  <c r="G42" i="2"/>
  <c r="I11" i="1"/>
  <c r="I12" i="1"/>
  <c r="D11" i="1"/>
  <c r="D12" i="1"/>
  <c r="E11" i="1"/>
  <c r="E12" i="1"/>
  <c r="F43" i="1"/>
  <c r="K43" i="1" s="1"/>
  <c r="G42" i="1"/>
  <c r="F42" i="1" s="1"/>
  <c r="K42" i="1" s="1"/>
  <c r="J11" i="1"/>
  <c r="J12" i="1"/>
  <c r="G31" i="1"/>
  <c r="F31" i="1" s="1"/>
  <c r="K31" i="1" s="1"/>
  <c r="F51" i="1"/>
  <c r="K51" i="1" s="1"/>
  <c r="F15" i="1"/>
  <c r="K15" i="1" s="1"/>
  <c r="F44" i="1"/>
  <c r="K44" i="1" s="1"/>
  <c r="F48" i="1"/>
  <c r="K48" i="1" s="1"/>
  <c r="G47" i="1"/>
  <c r="F47" i="1" s="1"/>
  <c r="K47" i="1" s="1"/>
  <c r="H13" i="1"/>
  <c r="F52" i="1"/>
  <c r="K52" i="1" s="1"/>
  <c r="F12" i="3" l="1"/>
  <c r="K12" i="3" s="1"/>
  <c r="G11" i="3"/>
  <c r="F11" i="3" s="1"/>
  <c r="K11" i="3" s="1"/>
  <c r="F42" i="2"/>
  <c r="K42" i="2" s="1"/>
  <c r="G41" i="2"/>
  <c r="F41" i="2" s="1"/>
  <c r="K41" i="2" s="1"/>
  <c r="F14" i="2"/>
  <c r="K14" i="2" s="1"/>
  <c r="G13" i="2"/>
  <c r="H11" i="1"/>
  <c r="H12" i="1"/>
  <c r="G14" i="1"/>
  <c r="F13" i="2" l="1"/>
  <c r="K13" i="2" s="1"/>
  <c r="G12" i="2"/>
  <c r="G13" i="1"/>
  <c r="F14" i="1"/>
  <c r="K14" i="1" s="1"/>
  <c r="F12" i="2" l="1"/>
  <c r="K12" i="2" s="1"/>
  <c r="G11" i="2"/>
  <c r="F11" i="2" s="1"/>
  <c r="K11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<sst xmlns="http://schemas.openxmlformats.org/spreadsheetml/2006/main" count="357" uniqueCount="189">
  <si>
    <t>CENTRALIZAT</t>
  </si>
  <si>
    <t xml:space="preserve"> Anexa 12</t>
  </si>
  <si>
    <t>Cont de executie - Venituri - Bugetul local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</si>
  <si>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</si>
  <si>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</si>
  <si>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</si>
  <si>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</si>
  <si>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</si>
  <si>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</si>
  <si>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</si>
  <si>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</si>
  <si>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</si>
  <si>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</si>
  <si>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</si>
  <si>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</si>
  <si>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</si>
  <si>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</si>
  <si>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</si>
  <si>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</si>
  <si>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</si>
  <si>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</si>
  <si>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</si>
  <si>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</si>
  <si>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</si>
  <si>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</si>
  <si>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</si>
  <si>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</si>
  <si>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</si>
  <si>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</si>
  <si>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</si>
  <si>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</si>
  <si>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</si>
  <si>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</si>
  <si>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</si>
  <si>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</si>
  <si>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</si>
  <si>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</si>
  <si>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</si>
  <si>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</si>
  <si>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</si>
  <si>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</si>
  <si>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</si>
  <si>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</si>
  <si>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</si>
  <si>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</si>
  <si>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</si>
  <si>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</si>
  <si>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</si>
  <si>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</si>
  <si>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</si>
  <si>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</si>
  <si>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</si>
  <si>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</si>
  <si>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</si>
  <si>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</si>
  <si>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</si>
  <si>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</si>
  <si>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</si>
  <si>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</si>
  <si>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</si>
  <si>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</si>
  <si>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</si>
  <si>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</si>
  <si>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</si>
  <si>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</si>
  <si>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</si>
  <si>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</si>
  <si>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</si>
  <si>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</si>
  <si>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</si>
  <si>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</si>
  <si>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</si>
  <si>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</si>
  <si>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</si>
  <si>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</si>
  <si>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</si>
  <si>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</si>
  <si>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</si>
  <si>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</si>
  <si>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</si>
  <si>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</si>
  <si>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</si>
  <si>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</si>
  <si>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</si>
  <si>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</si>
  <si>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</si>
  <si>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</si>
  <si>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</si>
  <si>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</si>
  <si>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</si>
  <si>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</si>
  <si>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</si>
  <si>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</si>
  <si>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</si>
  <si>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</si>
  <si>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</si>
  <si>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</si>
  <si>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</si>
  <si>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</si>
  <si>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</si>
  <si>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</si>
  <si>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</si>
  <si>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</si>
  <si>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</si>
  <si>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</si>
  <si>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</si>
  <si>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</si>
  <si>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</si>
  <si>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</si>
  <si>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</si>
  <si>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</si>
  <si>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</si>
  <si>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</si>
  <si>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</si>
  <si>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</si>
  <si>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</si>
  <si>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</si>
  <si>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</si>
  <si>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</si>
  <si>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</si>
  <si>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</si>
  <si>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</si>
  <si>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</si>
  <si>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</si>
  <si>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</si>
  <si>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</si>
  <si>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</si>
  <si>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</si>
  <si>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</si>
  <si>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</si>
  <si>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</si>
  <si>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</si>
  <si>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</si>
  <si>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</si>
  <si>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</si>
  <si>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</si>
  <si>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</si>
  <si>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</si>
  <si>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</si>
  <si>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131</t>
  </si>
  <si>
    <t>IV.  SUBVENTII (cod 00.18)</t>
  </si>
  <si>
    <t>00.17</t>
  </si>
  <si>
    <t>132</t>
  </si>
  <si>
    <t>SUBVENTII DE LA ALTE NIVELE ALE ADMINISTRATIEI PUBLICE (cod 42.02+43.02)</t>
  </si>
  <si>
    <t>00.18</t>
  </si>
  <si>
    <t>194</t>
  </si>
  <si>
    <t>Subventii de la alte administratii (cod. 43.02.01+43.02.04+43.02.07+43.02.08+43.02.20+43.02.21)</t>
  </si>
  <si>
    <t>43.02</t>
  </si>
  <si>
    <t>204</t>
  </si>
  <si>
    <t>Sume alocate din bugetul AFIR, pentru sustinerea proiectelor din PNDR 2014-2020</t>
  </si>
  <si>
    <t>43.02.31</t>
  </si>
  <si>
    <t>281</t>
  </si>
  <si>
    <t>Sume primite de la UE/alti donatori in contul platilor efectuate si prefinantari aferente cadrului financiar 2014-2020</t>
  </si>
  <si>
    <t>48.02</t>
  </si>
  <si>
    <t>294</t>
  </si>
  <si>
    <t xml:space="preserve">Fondul European Agricol de Dezvoltare Rurala  (FEADR)  (cod 48.02.04.01+48.02.04.02+48.02.04.03) </t>
  </si>
  <si>
    <t>48.02.04</t>
  </si>
  <si>
    <t>295</t>
  </si>
  <si>
    <t xml:space="preserve">  Sume primite în contul plăţilor efectuate în anul curent</t>
  </si>
  <si>
    <t>48.02.04.01</t>
  </si>
  <si>
    <t>ORDONATOR DE CREDITE,</t>
  </si>
  <si>
    <t>BAHNAREANU MIHAI</t>
  </si>
  <si>
    <t>,</t>
  </si>
  <si>
    <t>CONTABIL,</t>
  </si>
  <si>
    <t>OLTIANU MANUELA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</si>
  <si>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</si>
  <si>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</si>
  <si>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</si>
  <si>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</si>
  <si>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</si>
  <si>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</si>
  <si>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</si>
  <si>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36</t>
  </si>
  <si>
    <t>43</t>
  </si>
  <si>
    <t>44</t>
  </si>
  <si>
    <t>49</t>
  </si>
  <si>
    <t>50</t>
  </si>
  <si>
    <t>57</t>
  </si>
  <si>
    <t>58</t>
  </si>
  <si>
    <t>65</t>
  </si>
  <si>
    <t>79</t>
  </si>
  <si>
    <t>80</t>
  </si>
  <si>
    <t>Cont de executie - Venituri - Bugetul local - sectiunea dezvoltare</t>
  </si>
  <si>
    <t>VENITURILE SECŢIUNII DE DEZVOLTARE - TOTAL</t>
  </si>
  <si>
    <t>35</t>
  </si>
  <si>
    <t>78</t>
  </si>
  <si>
    <t>155</t>
  </si>
  <si>
    <t>168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</si>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</sst>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0F51-533E-4868-B40D-33A2BABD62D5}">
  <dimension ref="A1:T11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D13+D51+D55</f>
        <v>0</v>
      </c>
      <c r="E11" s="11">
        <f>E13+E51+E55</f>
        <v>0</v>
      </c>
      <c r="F11" s="11">
        <f>G11+H11</f>
        <v>3962836</v>
      </c>
      <c r="G11" s="11">
        <f>G13+G51+G55</f>
        <v>1203268</v>
      </c>
      <c r="H11" s="11">
        <f>H13+H51+H55</f>
        <v>2759568</v>
      </c>
      <c r="I11" s="11">
        <f>I13+I51+I55</f>
        <v>976072</v>
      </c>
      <c r="J11" s="11">
        <f>J13+J51+J55</f>
        <v>0</v>
      </c>
      <c r="K11" s="11">
        <f>F11-I11-J11</f>
        <v>2986764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D13-D32</f>
        <v>0</v>
      </c>
      <c r="E12" s="11">
        <f>E13-E32</f>
        <v>0</v>
      </c>
      <c r="F12" s="11">
        <f>G12+H12</f>
        <v>3201290</v>
      </c>
      <c r="G12" s="11">
        <f>G13-G32</f>
        <v>1203268</v>
      </c>
      <c r="H12" s="11">
        <f>H13-H32</f>
        <v>1998022</v>
      </c>
      <c r="I12" s="11">
        <f>I13-I32</f>
        <v>214526</v>
      </c>
      <c r="J12" s="11">
        <f>J13-J32</f>
        <v>0</v>
      </c>
      <c r="K12" s="11">
        <f>F12-I12-J12</f>
        <v>2986764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D14+D42</f>
        <v>0</v>
      </c>
      <c r="E13" s="11">
        <f>E14+E42</f>
        <v>0</v>
      </c>
      <c r="F13" s="11">
        <f>G13+H13</f>
        <v>3660290</v>
      </c>
      <c r="G13" s="11">
        <f>G14+G42</f>
        <v>1203268</v>
      </c>
      <c r="H13" s="11">
        <f>H14+H42</f>
        <v>2457022</v>
      </c>
      <c r="I13" s="11">
        <f>I14+I42</f>
        <v>673526</v>
      </c>
      <c r="J13" s="11">
        <f>J14+J42</f>
        <v>0</v>
      </c>
      <c r="K13" s="11">
        <f>F13-I13-J13</f>
        <v>2986764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D15+D21+D31+D39</f>
        <v>0</v>
      </c>
      <c r="E14" s="11">
        <f>E15+E21+E31+E39</f>
        <v>0</v>
      </c>
      <c r="F14" s="11">
        <f>G14+H14</f>
        <v>2428230</v>
      </c>
      <c r="G14" s="11">
        <f>G15+G21+G31+G39</f>
        <v>603538</v>
      </c>
      <c r="H14" s="11">
        <f>H15+H21+H31+H39</f>
        <v>1824692</v>
      </c>
      <c r="I14" s="11">
        <f>I15+I21+I31+I39</f>
        <v>645150</v>
      </c>
      <c r="J14" s="11">
        <f>J15+J21+J31+J39</f>
        <v>0</v>
      </c>
      <c r="K14" s="11">
        <f>F14-I14-J14</f>
        <v>1783080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0</v>
      </c>
      <c r="E15" s="11">
        <f>+E16</f>
        <v>0</v>
      </c>
      <c r="F15" s="11">
        <f>G15+H15</f>
        <v>28965</v>
      </c>
      <c r="G15" s="11">
        <f>+G16</f>
        <v>0</v>
      </c>
      <c r="H15" s="11">
        <f>+H16</f>
        <v>28965</v>
      </c>
      <c r="I15" s="11">
        <f>+I16</f>
        <v>28965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0</v>
      </c>
      <c r="E16" s="11">
        <f>E17+E19</f>
        <v>0</v>
      </c>
      <c r="F16" s="11">
        <f>G16+H16</f>
        <v>28965</v>
      </c>
      <c r="G16" s="11">
        <f>G17+G19</f>
        <v>0</v>
      </c>
      <c r="H16" s="11">
        <f>H17+H19</f>
        <v>28965</v>
      </c>
      <c r="I16" s="11">
        <f>I17+I19</f>
        <v>28965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1891</v>
      </c>
      <c r="G17" s="11">
        <f>+G18</f>
        <v>0</v>
      </c>
      <c r="H17" s="11">
        <f>+H18</f>
        <v>1891</v>
      </c>
      <c r="I17" s="11">
        <f>+I18</f>
        <v>1891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1891</v>
      </c>
      <c r="G18" s="11">
        <v>0</v>
      </c>
      <c r="H18" s="11">
        <v>1891</v>
      </c>
      <c r="I18" s="11">
        <v>1891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</f>
        <v>0</v>
      </c>
      <c r="E19" s="11">
        <f>E20</f>
        <v>0</v>
      </c>
      <c r="F19" s="11">
        <f>G19+H19</f>
        <v>27074</v>
      </c>
      <c r="G19" s="11">
        <f>G20</f>
        <v>0</v>
      </c>
      <c r="H19" s="11">
        <f>H20</f>
        <v>27074</v>
      </c>
      <c r="I19" s="11">
        <f>I20</f>
        <v>27074</v>
      </c>
      <c r="J19" s="11">
        <f>J20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0</v>
      </c>
      <c r="E20" s="11">
        <v>0</v>
      </c>
      <c r="F20" s="11">
        <f>G20+H20</f>
        <v>27074</v>
      </c>
      <c r="G20" s="11">
        <v>0</v>
      </c>
      <c r="H20" s="11">
        <v>27074</v>
      </c>
      <c r="I20" s="11">
        <v>27074</v>
      </c>
      <c r="J20" s="11">
        <v>0</v>
      </c>
      <c r="K20" s="11">
        <f>F20-I20-J20</f>
        <v>0</v>
      </c>
    </row>
    <row r="21" spans="1:11" s="6" customFormat="1" x14ac:dyDescent="0.3">
      <c r="A21" s="10" t="s">
        <v>49</v>
      </c>
      <c r="B21" s="10" t="s">
        <v>50</v>
      </c>
      <c r="C21" s="10" t="s">
        <v>51</v>
      </c>
      <c r="D21" s="11">
        <f>D22</f>
        <v>0</v>
      </c>
      <c r="E21" s="11">
        <f>E22</f>
        <v>0</v>
      </c>
      <c r="F21" s="11">
        <f>G21+H21</f>
        <v>1834643</v>
      </c>
      <c r="G21" s="11">
        <f>G22</f>
        <v>579388</v>
      </c>
      <c r="H21" s="11">
        <f>H22</f>
        <v>1255255</v>
      </c>
      <c r="I21" s="11">
        <f>I22</f>
        <v>131269</v>
      </c>
      <c r="J21" s="11">
        <f>J22</f>
        <v>0</v>
      </c>
      <c r="K21" s="11">
        <f>F21-I21-J21</f>
        <v>1703374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f>D23+D26+D30</f>
        <v>0</v>
      </c>
      <c r="E22" s="11">
        <f>E23+E26+E30</f>
        <v>0</v>
      </c>
      <c r="F22" s="11">
        <f>G22+H22</f>
        <v>1834643</v>
      </c>
      <c r="G22" s="11">
        <f>G23+G26+G30</f>
        <v>579388</v>
      </c>
      <c r="H22" s="11">
        <f>H23+H26+H30</f>
        <v>1255255</v>
      </c>
      <c r="I22" s="11">
        <f>I23+I26+I30</f>
        <v>131269</v>
      </c>
      <c r="J22" s="11">
        <f>J23+J26+J30</f>
        <v>0</v>
      </c>
      <c r="K22" s="11">
        <f>F22-I22-J22</f>
        <v>1703374</v>
      </c>
    </row>
    <row r="23" spans="1:11" s="6" customFormat="1" ht="21.6" x14ac:dyDescent="0.3">
      <c r="A23" s="10" t="s">
        <v>55</v>
      </c>
      <c r="B23" s="10" t="s">
        <v>56</v>
      </c>
      <c r="C23" s="10" t="s">
        <v>57</v>
      </c>
      <c r="D23" s="11">
        <f>D24+D25</f>
        <v>0</v>
      </c>
      <c r="E23" s="11">
        <f>E24+E25</f>
        <v>0</v>
      </c>
      <c r="F23" s="11">
        <f>G23+H23</f>
        <v>144108</v>
      </c>
      <c r="G23" s="11">
        <f>G24+G25</f>
        <v>28909</v>
      </c>
      <c r="H23" s="11">
        <f>H24+H25</f>
        <v>115199</v>
      </c>
      <c r="I23" s="11">
        <f>I24+I25</f>
        <v>18041</v>
      </c>
      <c r="J23" s="11">
        <f>J24+J25</f>
        <v>0</v>
      </c>
      <c r="K23" s="11">
        <f>F23-I23-J23</f>
        <v>126067</v>
      </c>
    </row>
    <row r="24" spans="1:11" s="6" customFormat="1" x14ac:dyDescent="0.3">
      <c r="A24" s="10" t="s">
        <v>58</v>
      </c>
      <c r="B24" s="10" t="s">
        <v>59</v>
      </c>
      <c r="C24" s="10" t="s">
        <v>60</v>
      </c>
      <c r="D24" s="11">
        <v>0</v>
      </c>
      <c r="E24" s="11">
        <v>0</v>
      </c>
      <c r="F24" s="11">
        <f>G24+H24</f>
        <v>109143</v>
      </c>
      <c r="G24" s="11">
        <v>24921</v>
      </c>
      <c r="H24" s="11">
        <v>84222</v>
      </c>
      <c r="I24" s="11">
        <v>11490</v>
      </c>
      <c r="J24" s="11">
        <v>0</v>
      </c>
      <c r="K24" s="11">
        <f>F24-I24-J24</f>
        <v>97653</v>
      </c>
    </row>
    <row r="25" spans="1:11" s="6" customFormat="1" x14ac:dyDescent="0.3">
      <c r="A25" s="10" t="s">
        <v>61</v>
      </c>
      <c r="B25" s="10" t="s">
        <v>62</v>
      </c>
      <c r="C25" s="10" t="s">
        <v>63</v>
      </c>
      <c r="D25" s="11">
        <v>0</v>
      </c>
      <c r="E25" s="11">
        <v>0</v>
      </c>
      <c r="F25" s="11">
        <f>G25+H25</f>
        <v>34965</v>
      </c>
      <c r="G25" s="11">
        <v>3988</v>
      </c>
      <c r="H25" s="11">
        <v>30977</v>
      </c>
      <c r="I25" s="11">
        <v>6551</v>
      </c>
      <c r="J25" s="11">
        <v>0</v>
      </c>
      <c r="K25" s="11">
        <f>F25-I25-J25</f>
        <v>28414</v>
      </c>
    </row>
    <row r="26" spans="1:11" s="6" customFormat="1" ht="21.6" x14ac:dyDescent="0.3">
      <c r="A26" s="10" t="s">
        <v>64</v>
      </c>
      <c r="B26" s="10" t="s">
        <v>65</v>
      </c>
      <c r="C26" s="10" t="s">
        <v>66</v>
      </c>
      <c r="D26" s="11">
        <f>D27+D28+D29</f>
        <v>0</v>
      </c>
      <c r="E26" s="11">
        <f>E27+E28+E29</f>
        <v>0</v>
      </c>
      <c r="F26" s="11">
        <f>G26+H26</f>
        <v>1690315</v>
      </c>
      <c r="G26" s="11">
        <f>G27+G28+G29</f>
        <v>550479</v>
      </c>
      <c r="H26" s="11">
        <f>H27+H28+H29</f>
        <v>1139836</v>
      </c>
      <c r="I26" s="11">
        <f>I27+I28+I29</f>
        <v>113008</v>
      </c>
      <c r="J26" s="11">
        <f>J27+J28+J29</f>
        <v>0</v>
      </c>
      <c r="K26" s="11">
        <f>F26-I26-J26</f>
        <v>1577307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0</v>
      </c>
      <c r="E27" s="11">
        <v>0</v>
      </c>
      <c r="F27" s="11">
        <f>G27+H27</f>
        <v>243883</v>
      </c>
      <c r="G27" s="11">
        <v>75839</v>
      </c>
      <c r="H27" s="11">
        <v>168044</v>
      </c>
      <c r="I27" s="11">
        <v>22553</v>
      </c>
      <c r="J27" s="11">
        <v>0</v>
      </c>
      <c r="K27" s="11">
        <f>F27-I27-J27</f>
        <v>221330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0</v>
      </c>
      <c r="E28" s="11">
        <v>0</v>
      </c>
      <c r="F28" s="11">
        <f>G28+H28</f>
        <v>50573</v>
      </c>
      <c r="G28" s="11">
        <v>11573</v>
      </c>
      <c r="H28" s="11">
        <v>39000</v>
      </c>
      <c r="I28" s="11">
        <v>674</v>
      </c>
      <c r="J28" s="11">
        <v>0</v>
      </c>
      <c r="K28" s="11">
        <f>F28-I28-J28</f>
        <v>49899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f>G29+H29</f>
        <v>1395859</v>
      </c>
      <c r="G29" s="11">
        <v>463067</v>
      </c>
      <c r="H29" s="11">
        <v>932792</v>
      </c>
      <c r="I29" s="11">
        <v>89781</v>
      </c>
      <c r="J29" s="11">
        <v>0</v>
      </c>
      <c r="K29" s="11">
        <f>F29-I29-J29</f>
        <v>1306078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0</v>
      </c>
      <c r="E30" s="11">
        <v>0</v>
      </c>
      <c r="F30" s="11">
        <f>G30+H30</f>
        <v>220</v>
      </c>
      <c r="G30" s="11">
        <v>0</v>
      </c>
      <c r="H30" s="11">
        <v>220</v>
      </c>
      <c r="I30" s="11">
        <v>220</v>
      </c>
      <c r="J30" s="11">
        <v>0</v>
      </c>
      <c r="K30" s="11">
        <f>F30-I30-J30</f>
        <v>0</v>
      </c>
    </row>
    <row r="31" spans="1:11" s="6" customFormat="1" ht="21.6" x14ac:dyDescent="0.3">
      <c r="A31" s="10" t="s">
        <v>79</v>
      </c>
      <c r="B31" s="10" t="s">
        <v>80</v>
      </c>
      <c r="C31" s="10" t="s">
        <v>81</v>
      </c>
      <c r="D31" s="11">
        <f>D32+D35</f>
        <v>0</v>
      </c>
      <c r="E31" s="11">
        <f>E32+E35</f>
        <v>0</v>
      </c>
      <c r="F31" s="11">
        <f>G31+H31</f>
        <v>540672</v>
      </c>
      <c r="G31" s="11">
        <f>G32+G35</f>
        <v>13690</v>
      </c>
      <c r="H31" s="11">
        <f>H32+H35</f>
        <v>526982</v>
      </c>
      <c r="I31" s="11">
        <f>I32+I35</f>
        <v>471426</v>
      </c>
      <c r="J31" s="11">
        <f>J32+J35</f>
        <v>0</v>
      </c>
      <c r="K31" s="11">
        <f>F31-I31-J31</f>
        <v>69246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f>+D33+D34</f>
        <v>0</v>
      </c>
      <c r="E32" s="11">
        <f>+E33+E34</f>
        <v>0</v>
      </c>
      <c r="F32" s="11">
        <f>G32+H32</f>
        <v>459000</v>
      </c>
      <c r="G32" s="11">
        <f>+G33+G34</f>
        <v>0</v>
      </c>
      <c r="H32" s="11">
        <f>+H33+H34</f>
        <v>459000</v>
      </c>
      <c r="I32" s="11">
        <f>+I33+I34</f>
        <v>459000</v>
      </c>
      <c r="J32" s="11">
        <f>+J33+J34</f>
        <v>0</v>
      </c>
      <c r="K32" s="11">
        <f>F32-I32-J32</f>
        <v>0</v>
      </c>
    </row>
    <row r="33" spans="1:11" s="6" customFormat="1" ht="42" x14ac:dyDescent="0.3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f>G33+H33</f>
        <v>171000</v>
      </c>
      <c r="G33" s="11">
        <v>0</v>
      </c>
      <c r="H33" s="11">
        <v>171000</v>
      </c>
      <c r="I33" s="11">
        <v>171000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v>0</v>
      </c>
      <c r="E34" s="11">
        <v>0</v>
      </c>
      <c r="F34" s="11">
        <f>G34+H34</f>
        <v>288000</v>
      </c>
      <c r="G34" s="11">
        <v>0</v>
      </c>
      <c r="H34" s="11">
        <v>288000</v>
      </c>
      <c r="I34" s="11">
        <v>288000</v>
      </c>
      <c r="J34" s="11">
        <v>0</v>
      </c>
      <c r="K34" s="11">
        <f>F34-I34-J34</f>
        <v>0</v>
      </c>
    </row>
    <row r="35" spans="1:11" s="6" customFormat="1" ht="31.8" x14ac:dyDescent="0.3">
      <c r="A35" s="10" t="s">
        <v>91</v>
      </c>
      <c r="B35" s="10" t="s">
        <v>92</v>
      </c>
      <c r="C35" s="10" t="s">
        <v>93</v>
      </c>
      <c r="D35" s="11">
        <f>D36</f>
        <v>0</v>
      </c>
      <c r="E35" s="11">
        <f>E36</f>
        <v>0</v>
      </c>
      <c r="F35" s="11">
        <f>G35+H35</f>
        <v>81672</v>
      </c>
      <c r="G35" s="11">
        <f>G36</f>
        <v>13690</v>
      </c>
      <c r="H35" s="11">
        <f>H36</f>
        <v>67982</v>
      </c>
      <c r="I35" s="11">
        <f>I36</f>
        <v>12426</v>
      </c>
      <c r="J35" s="11">
        <f>J36</f>
        <v>0</v>
      </c>
      <c r="K35" s="11">
        <f>F35-I35-J35</f>
        <v>69246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f>D37+D38</f>
        <v>0</v>
      </c>
      <c r="E36" s="11">
        <f>E37+E38</f>
        <v>0</v>
      </c>
      <c r="F36" s="11">
        <f>G36+H36</f>
        <v>81672</v>
      </c>
      <c r="G36" s="11">
        <f>G37+G38</f>
        <v>13690</v>
      </c>
      <c r="H36" s="11">
        <f>H37+H38</f>
        <v>67982</v>
      </c>
      <c r="I36" s="11">
        <f>I37+I38</f>
        <v>12426</v>
      </c>
      <c r="J36" s="11">
        <f>J37+J38</f>
        <v>0</v>
      </c>
      <c r="K36" s="11">
        <f>F36-I36-J36</f>
        <v>69246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0</v>
      </c>
      <c r="E37" s="11">
        <v>0</v>
      </c>
      <c r="F37" s="11">
        <f>G37+H37</f>
        <v>70079</v>
      </c>
      <c r="G37" s="11">
        <v>13069</v>
      </c>
      <c r="H37" s="11">
        <v>57010</v>
      </c>
      <c r="I37" s="11">
        <v>11394</v>
      </c>
      <c r="J37" s="11">
        <v>0</v>
      </c>
      <c r="K37" s="11">
        <f>F37-I37-J37</f>
        <v>58685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v>0</v>
      </c>
      <c r="E38" s="11">
        <v>0</v>
      </c>
      <c r="F38" s="11">
        <f>G38+H38</f>
        <v>11593</v>
      </c>
      <c r="G38" s="11">
        <v>621</v>
      </c>
      <c r="H38" s="11">
        <v>10972</v>
      </c>
      <c r="I38" s="11">
        <v>1032</v>
      </c>
      <c r="J38" s="11">
        <v>0</v>
      </c>
      <c r="K38" s="11">
        <f>F38-I38-J38</f>
        <v>10561</v>
      </c>
    </row>
    <row r="39" spans="1:11" s="6" customFormat="1" x14ac:dyDescent="0.3">
      <c r="A39" s="10" t="s">
        <v>103</v>
      </c>
      <c r="B39" s="10" t="s">
        <v>104</v>
      </c>
      <c r="C39" s="10" t="s">
        <v>105</v>
      </c>
      <c r="D39" s="11">
        <f>D40</f>
        <v>0</v>
      </c>
      <c r="E39" s="11">
        <f>E40</f>
        <v>0</v>
      </c>
      <c r="F39" s="11">
        <f>G39+H39</f>
        <v>23950</v>
      </c>
      <c r="G39" s="11">
        <f>G40</f>
        <v>10460</v>
      </c>
      <c r="H39" s="11">
        <f>H40</f>
        <v>13490</v>
      </c>
      <c r="I39" s="11">
        <f>I40</f>
        <v>13490</v>
      </c>
      <c r="J39" s="11">
        <f>J40</f>
        <v>0</v>
      </c>
      <c r="K39" s="11">
        <f>F39-I39-J39</f>
        <v>10460</v>
      </c>
    </row>
    <row r="40" spans="1:11" s="6" customFormat="1" x14ac:dyDescent="0.3">
      <c r="A40" s="10" t="s">
        <v>106</v>
      </c>
      <c r="B40" s="10" t="s">
        <v>107</v>
      </c>
      <c r="C40" s="10" t="s">
        <v>108</v>
      </c>
      <c r="D40" s="11">
        <f>D41</f>
        <v>0</v>
      </c>
      <c r="E40" s="11">
        <f>E41</f>
        <v>0</v>
      </c>
      <c r="F40" s="11">
        <f>G40+H40</f>
        <v>23950</v>
      </c>
      <c r="G40" s="11">
        <f>G41</f>
        <v>10460</v>
      </c>
      <c r="H40" s="11">
        <f>H41</f>
        <v>13490</v>
      </c>
      <c r="I40" s="11">
        <f>I41</f>
        <v>13490</v>
      </c>
      <c r="J40" s="11">
        <f>J41</f>
        <v>0</v>
      </c>
      <c r="K40" s="11">
        <f>F40-I40-J40</f>
        <v>10460</v>
      </c>
    </row>
    <row r="41" spans="1:11" s="6" customFormat="1" x14ac:dyDescent="0.3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23950</v>
      </c>
      <c r="G41" s="11">
        <v>10460</v>
      </c>
      <c r="H41" s="11">
        <v>13490</v>
      </c>
      <c r="I41" s="11">
        <v>13490</v>
      </c>
      <c r="J41" s="11">
        <v>0</v>
      </c>
      <c r="K41" s="11">
        <f>F41-I41-J41</f>
        <v>10460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D43+D47</f>
        <v>0</v>
      </c>
      <c r="E42" s="11">
        <f>E43+E47</f>
        <v>0</v>
      </c>
      <c r="F42" s="11">
        <f>G42+H42</f>
        <v>1232060</v>
      </c>
      <c r="G42" s="11">
        <f>G43+G47</f>
        <v>599730</v>
      </c>
      <c r="H42" s="11">
        <f>H43+H47</f>
        <v>632330</v>
      </c>
      <c r="I42" s="11">
        <f>I43+I47</f>
        <v>28376</v>
      </c>
      <c r="J42" s="11">
        <f>J43+J47</f>
        <v>0</v>
      </c>
      <c r="K42" s="11">
        <f>F42-I42-J42</f>
        <v>1203684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5727</v>
      </c>
      <c r="G43" s="11">
        <f>G44</f>
        <v>276</v>
      </c>
      <c r="H43" s="11">
        <f>H44</f>
        <v>5451</v>
      </c>
      <c r="I43" s="11">
        <f>I44</f>
        <v>951</v>
      </c>
      <c r="J43" s="11">
        <f>J44</f>
        <v>0</v>
      </c>
      <c r="K43" s="11">
        <f>F43-I43-J43</f>
        <v>4776</v>
      </c>
    </row>
    <row r="44" spans="1:11" s="6" customFormat="1" ht="21.6" x14ac:dyDescent="0.3">
      <c r="A44" s="10" t="s">
        <v>118</v>
      </c>
      <c r="B44" s="10" t="s">
        <v>119</v>
      </c>
      <c r="C44" s="10" t="s">
        <v>120</v>
      </c>
      <c r="D44" s="11">
        <f>+D45</f>
        <v>0</v>
      </c>
      <c r="E44" s="11">
        <f>+E45</f>
        <v>0</v>
      </c>
      <c r="F44" s="11">
        <f>G44+H44</f>
        <v>5727</v>
      </c>
      <c r="G44" s="11">
        <f>+G45</f>
        <v>276</v>
      </c>
      <c r="H44" s="11">
        <f>+H45</f>
        <v>5451</v>
      </c>
      <c r="I44" s="11">
        <f>+I45</f>
        <v>951</v>
      </c>
      <c r="J44" s="11">
        <f>+J45</f>
        <v>0</v>
      </c>
      <c r="K44" s="11">
        <f>F44-I44-J44</f>
        <v>4776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</f>
        <v>0</v>
      </c>
      <c r="E45" s="11">
        <f>E46</f>
        <v>0</v>
      </c>
      <c r="F45" s="11">
        <f>G45+H45</f>
        <v>5727</v>
      </c>
      <c r="G45" s="11">
        <f>G46</f>
        <v>276</v>
      </c>
      <c r="H45" s="11">
        <f>H46</f>
        <v>5451</v>
      </c>
      <c r="I45" s="11">
        <f>I46</f>
        <v>951</v>
      </c>
      <c r="J45" s="11">
        <f>J46</f>
        <v>0</v>
      </c>
      <c r="K45" s="11">
        <f>F45-I45-J45</f>
        <v>4776</v>
      </c>
    </row>
    <row r="46" spans="1:11" s="6" customFormat="1" ht="21.6" x14ac:dyDescent="0.3">
      <c r="A46" s="10" t="s">
        <v>124</v>
      </c>
      <c r="B46" s="10" t="s">
        <v>125</v>
      </c>
      <c r="C46" s="10" t="s">
        <v>126</v>
      </c>
      <c r="D46" s="11">
        <v>0</v>
      </c>
      <c r="E46" s="11">
        <v>0</v>
      </c>
      <c r="F46" s="11">
        <f>G46+H46</f>
        <v>5727</v>
      </c>
      <c r="G46" s="11">
        <v>276</v>
      </c>
      <c r="H46" s="11">
        <v>5451</v>
      </c>
      <c r="I46" s="11">
        <v>951</v>
      </c>
      <c r="J46" s="11">
        <v>0</v>
      </c>
      <c r="K46" s="11">
        <f>F46-I46-J46</f>
        <v>4776</v>
      </c>
    </row>
    <row r="47" spans="1:11" s="6" customFormat="1" ht="21.6" x14ac:dyDescent="0.3">
      <c r="A47" s="10" t="s">
        <v>127</v>
      </c>
      <c r="B47" s="10" t="s">
        <v>128</v>
      </c>
      <c r="C47" s="10" t="s">
        <v>129</v>
      </c>
      <c r="D47" s="11">
        <f>+D48</f>
        <v>0</v>
      </c>
      <c r="E47" s="11">
        <f>+E48</f>
        <v>0</v>
      </c>
      <c r="F47" s="11">
        <f>G47+H47</f>
        <v>1226333</v>
      </c>
      <c r="G47" s="11">
        <f>+G48</f>
        <v>599454</v>
      </c>
      <c r="H47" s="11">
        <f>+H48</f>
        <v>626879</v>
      </c>
      <c r="I47" s="11">
        <f>+I48</f>
        <v>27425</v>
      </c>
      <c r="J47" s="11">
        <f>+J48</f>
        <v>0</v>
      </c>
      <c r="K47" s="11">
        <f>F47-I47-J47</f>
        <v>1198908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D49</f>
        <v>0</v>
      </c>
      <c r="E48" s="11">
        <f>E49</f>
        <v>0</v>
      </c>
      <c r="F48" s="11">
        <f>G48+H48</f>
        <v>1226333</v>
      </c>
      <c r="G48" s="11">
        <f>G49</f>
        <v>599454</v>
      </c>
      <c r="H48" s="11">
        <f>H49</f>
        <v>626879</v>
      </c>
      <c r="I48" s="11">
        <f>I49</f>
        <v>27425</v>
      </c>
      <c r="J48" s="11">
        <f>J49</f>
        <v>0</v>
      </c>
      <c r="K48" s="11">
        <f>F48-I48-J48</f>
        <v>1198908</v>
      </c>
    </row>
    <row r="49" spans="1:12" s="6" customFormat="1" ht="21.6" x14ac:dyDescent="0.3">
      <c r="A49" s="10" t="s">
        <v>133</v>
      </c>
      <c r="B49" s="10" t="s">
        <v>134</v>
      </c>
      <c r="C49" s="10" t="s">
        <v>135</v>
      </c>
      <c r="D49" s="11">
        <f>D50</f>
        <v>0</v>
      </c>
      <c r="E49" s="11">
        <f>E50</f>
        <v>0</v>
      </c>
      <c r="F49" s="11">
        <f>G49+H49</f>
        <v>1226333</v>
      </c>
      <c r="G49" s="11">
        <f>G50</f>
        <v>599454</v>
      </c>
      <c r="H49" s="11">
        <f>H50</f>
        <v>626879</v>
      </c>
      <c r="I49" s="11">
        <f>I50</f>
        <v>27425</v>
      </c>
      <c r="J49" s="11">
        <f>J50</f>
        <v>0</v>
      </c>
      <c r="K49" s="11">
        <f>F49-I49-J49</f>
        <v>1198908</v>
      </c>
    </row>
    <row r="50" spans="1:12" s="6" customFormat="1" ht="21.6" x14ac:dyDescent="0.3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f>G50+H50</f>
        <v>1226333</v>
      </c>
      <c r="G50" s="11">
        <v>599454</v>
      </c>
      <c r="H50" s="11">
        <v>626879</v>
      </c>
      <c r="I50" s="11">
        <v>27425</v>
      </c>
      <c r="J50" s="11">
        <v>0</v>
      </c>
      <c r="K50" s="11">
        <f>F50-I50-J50</f>
        <v>1198908</v>
      </c>
    </row>
    <row r="51" spans="1:12" s="6" customFormat="1" x14ac:dyDescent="0.3">
      <c r="A51" s="10" t="s">
        <v>139</v>
      </c>
      <c r="B51" s="10" t="s">
        <v>140</v>
      </c>
      <c r="C51" s="10" t="s">
        <v>141</v>
      </c>
      <c r="D51" s="11">
        <f>D52</f>
        <v>0</v>
      </c>
      <c r="E51" s="11">
        <f>E52</f>
        <v>0</v>
      </c>
      <c r="F51" s="11">
        <f>G51+H51</f>
        <v>107654</v>
      </c>
      <c r="G51" s="11">
        <f>G52</f>
        <v>0</v>
      </c>
      <c r="H51" s="11">
        <f>H52</f>
        <v>107654</v>
      </c>
      <c r="I51" s="11">
        <f>I52</f>
        <v>107654</v>
      </c>
      <c r="J51" s="11">
        <f>J52</f>
        <v>0</v>
      </c>
      <c r="K51" s="11">
        <f>F51-I51-J51</f>
        <v>0</v>
      </c>
    </row>
    <row r="52" spans="1:12" s="6" customFormat="1" ht="21.6" x14ac:dyDescent="0.3">
      <c r="A52" s="10" t="s">
        <v>142</v>
      </c>
      <c r="B52" s="10" t="s">
        <v>143</v>
      </c>
      <c r="C52" s="10" t="s">
        <v>144</v>
      </c>
      <c r="D52" s="11">
        <f>+D53</f>
        <v>0</v>
      </c>
      <c r="E52" s="11">
        <f>+E53</f>
        <v>0</v>
      </c>
      <c r="F52" s="11">
        <f>G52+H52</f>
        <v>107654</v>
      </c>
      <c r="G52" s="11">
        <f>+G53</f>
        <v>0</v>
      </c>
      <c r="H52" s="11">
        <f>+H53</f>
        <v>107654</v>
      </c>
      <c r="I52" s="11">
        <f>+I53</f>
        <v>107654</v>
      </c>
      <c r="J52" s="11">
        <f>+J53</f>
        <v>0</v>
      </c>
      <c r="K52" s="11">
        <f>F52-I52-J52</f>
        <v>0</v>
      </c>
    </row>
    <row r="53" spans="1:12" s="6" customFormat="1" ht="31.8" x14ac:dyDescent="0.3">
      <c r="A53" s="10" t="s">
        <v>145</v>
      </c>
      <c r="B53" s="10" t="s">
        <v>146</v>
      </c>
      <c r="C53" s="10" t="s">
        <v>147</v>
      </c>
      <c r="D53" s="11">
        <f>+D54</f>
        <v>0</v>
      </c>
      <c r="E53" s="11">
        <f>+E54</f>
        <v>0</v>
      </c>
      <c r="F53" s="11">
        <f>G53+H53</f>
        <v>107654</v>
      </c>
      <c r="G53" s="11">
        <f>+G54</f>
        <v>0</v>
      </c>
      <c r="H53" s="11">
        <f>+H54</f>
        <v>107654</v>
      </c>
      <c r="I53" s="11">
        <f>+I54</f>
        <v>107654</v>
      </c>
      <c r="J53" s="11">
        <f>+J54</f>
        <v>0</v>
      </c>
      <c r="K53" s="11">
        <f>F53-I53-J53</f>
        <v>0</v>
      </c>
    </row>
    <row r="54" spans="1:12" s="6" customFormat="1" ht="21.6" x14ac:dyDescent="0.3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107654</v>
      </c>
      <c r="G54" s="11">
        <v>0</v>
      </c>
      <c r="H54" s="11">
        <v>107654</v>
      </c>
      <c r="I54" s="11">
        <v>107654</v>
      </c>
      <c r="J54" s="11">
        <v>0</v>
      </c>
      <c r="K54" s="11">
        <f>F54-I54-J54</f>
        <v>0</v>
      </c>
    </row>
    <row r="55" spans="1:12" s="6" customFormat="1" ht="31.8" x14ac:dyDescent="0.3">
      <c r="A55" s="10" t="s">
        <v>151</v>
      </c>
      <c r="B55" s="10" t="s">
        <v>152</v>
      </c>
      <c r="C55" s="10" t="s">
        <v>153</v>
      </c>
      <c r="D55" s="11">
        <f>+D56</f>
        <v>0</v>
      </c>
      <c r="E55" s="11">
        <f>+E56</f>
        <v>0</v>
      </c>
      <c r="F55" s="11">
        <f>G55+H55</f>
        <v>194892</v>
      </c>
      <c r="G55" s="11">
        <f>+G56</f>
        <v>0</v>
      </c>
      <c r="H55" s="11">
        <f>+H56</f>
        <v>194892</v>
      </c>
      <c r="I55" s="11">
        <f>+I56</f>
        <v>194892</v>
      </c>
      <c r="J55" s="11">
        <f>+J56</f>
        <v>0</v>
      </c>
      <c r="K55" s="11">
        <f>F55-I55-J55</f>
        <v>0</v>
      </c>
    </row>
    <row r="56" spans="1:12" s="6" customFormat="1" ht="21.6" x14ac:dyDescent="0.3">
      <c r="A56" s="10" t="s">
        <v>154</v>
      </c>
      <c r="B56" s="10" t="s">
        <v>155</v>
      </c>
      <c r="C56" s="10" t="s">
        <v>156</v>
      </c>
      <c r="D56" s="11">
        <f>D57</f>
        <v>0</v>
      </c>
      <c r="E56" s="11">
        <f>E57</f>
        <v>0</v>
      </c>
      <c r="F56" s="11">
        <f>G56+H56</f>
        <v>194892</v>
      </c>
      <c r="G56" s="11">
        <f>G57</f>
        <v>0</v>
      </c>
      <c r="H56" s="11">
        <f>H57</f>
        <v>194892</v>
      </c>
      <c r="I56" s="11">
        <f>I57</f>
        <v>194892</v>
      </c>
      <c r="J56" s="11">
        <f>J57</f>
        <v>0</v>
      </c>
      <c r="K56" s="11">
        <f>F56-I56-J56</f>
        <v>0</v>
      </c>
    </row>
    <row r="57" spans="1:12" s="6" customFormat="1" ht="21.6" x14ac:dyDescent="0.3">
      <c r="A57" s="10" t="s">
        <v>157</v>
      </c>
      <c r="B57" s="10" t="s">
        <v>158</v>
      </c>
      <c r="C57" s="10" t="s">
        <v>159</v>
      </c>
      <c r="D57" s="11">
        <v>0</v>
      </c>
      <c r="E57" s="11">
        <v>0</v>
      </c>
      <c r="F57" s="11">
        <f>G57+H57</f>
        <v>194892</v>
      </c>
      <c r="G57" s="11">
        <v>0</v>
      </c>
      <c r="H57" s="11">
        <v>194892</v>
      </c>
      <c r="I57" s="11">
        <v>194892</v>
      </c>
      <c r="J57" s="11">
        <v>0</v>
      </c>
      <c r="K57" s="11">
        <f>F57-I57-J57</f>
        <v>0</v>
      </c>
    </row>
    <row r="58" spans="1:12" s="6" customFormat="1" x14ac:dyDescent="0.3">
      <c r="A58" s="8"/>
      <c r="B58" s="8"/>
      <c r="C58" s="8"/>
      <c r="D58" s="9"/>
      <c r="E58" s="9"/>
      <c r="F58" s="9"/>
      <c r="G58" s="9"/>
      <c r="H58" s="9"/>
      <c r="I58" s="9"/>
      <c r="J58" s="9"/>
      <c r="K58" s="9"/>
    </row>
    <row r="59" spans="1:12" x14ac:dyDescent="0.3">
      <c r="A59" s="13" t="s">
        <v>160</v>
      </c>
      <c r="B59" s="13"/>
      <c r="C59" s="13"/>
      <c r="D59" s="13"/>
      <c r="E59" s="13" t="s">
        <v>162</v>
      </c>
      <c r="F59" s="13"/>
      <c r="G59" s="13"/>
      <c r="H59" s="13"/>
      <c r="I59" s="13" t="s">
        <v>163</v>
      </c>
      <c r="J59" s="13"/>
      <c r="K59" s="13"/>
      <c r="L59" s="13"/>
    </row>
    <row r="60" spans="1:12" x14ac:dyDescent="0.3">
      <c r="A60" s="3" t="s">
        <v>161</v>
      </c>
      <c r="B60" s="3"/>
      <c r="C60" s="3"/>
      <c r="D60" s="3"/>
      <c r="E60" s="3" t="s">
        <v>162</v>
      </c>
      <c r="F60" s="3"/>
      <c r="G60" s="3"/>
      <c r="H60" s="3"/>
      <c r="I60" s="3" t="s">
        <v>164</v>
      </c>
      <c r="J60" s="3"/>
      <c r="K60" s="3"/>
      <c r="L60" s="3"/>
    </row>
    <row r="117" spans="1:20" x14ac:dyDescent="0.3">
      <c r="A117" s="12"/>
      <c r="B117" s="12"/>
      <c r="C117" s="12"/>
      <c r="D117" s="12"/>
      <c r="I117" s="12"/>
      <c r="J117" s="12"/>
      <c r="K117" s="12"/>
      <c r="L117" s="12"/>
      <c r="Q117" s="12"/>
      <c r="R117" s="12"/>
      <c r="S117" s="12"/>
      <c r="T117" s="12"/>
    </row>
  </sheetData>
  <mergeCells count="22">
    <mergeCell ref="A59:D59"/>
    <mergeCell ref="A60:D60"/>
    <mergeCell ref="E59:H59"/>
    <mergeCell ref="E60:H60"/>
    <mergeCell ref="I59:L59"/>
    <mergeCell ref="I60:L6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8278-2921-46AF-8C8E-AD452F74C056}">
  <dimension ref="A1:T1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165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166</v>
      </c>
      <c r="C11" s="10" t="s">
        <v>21</v>
      </c>
      <c r="D11" s="11">
        <f>D12</f>
        <v>0</v>
      </c>
      <c r="E11" s="11">
        <f>E12</f>
        <v>0</v>
      </c>
      <c r="F11" s="11">
        <f>G11+H11</f>
        <v>3660290</v>
      </c>
      <c r="G11" s="11">
        <f>G12</f>
        <v>1203268</v>
      </c>
      <c r="H11" s="11">
        <f>H12</f>
        <v>2457022</v>
      </c>
      <c r="I11" s="11">
        <f>I12</f>
        <v>673526</v>
      </c>
      <c r="J11" s="11">
        <f>J12</f>
        <v>0</v>
      </c>
      <c r="K11" s="11">
        <f>F11-I11-J11</f>
        <v>2986764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D13+D41</f>
        <v>0</v>
      </c>
      <c r="E12" s="11">
        <f>E13+E41</f>
        <v>0</v>
      </c>
      <c r="F12" s="11">
        <f>G12+H12</f>
        <v>3660290</v>
      </c>
      <c r="G12" s="11">
        <f>G13+G41</f>
        <v>1203268</v>
      </c>
      <c r="H12" s="11">
        <f>H13+H41</f>
        <v>2457022</v>
      </c>
      <c r="I12" s="11">
        <f>I13+I41</f>
        <v>673526</v>
      </c>
      <c r="J12" s="11">
        <f>J13+J41</f>
        <v>0</v>
      </c>
      <c r="K12" s="11">
        <f>F12-I12-J12</f>
        <v>2986764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D14+D20+D30+D38</f>
        <v>0</v>
      </c>
      <c r="E13" s="11">
        <f>E14+E20+E30+E38</f>
        <v>0</v>
      </c>
      <c r="F13" s="11">
        <f>G13+H13</f>
        <v>2428230</v>
      </c>
      <c r="G13" s="11">
        <f>G14+G20+G30+G38</f>
        <v>603538</v>
      </c>
      <c r="H13" s="11">
        <f>H14+H20+H30+H38</f>
        <v>1824692</v>
      </c>
      <c r="I13" s="11">
        <f>I14+I20+I30+I38</f>
        <v>645150</v>
      </c>
      <c r="J13" s="11">
        <f>J14+J20+J30+J38</f>
        <v>0</v>
      </c>
      <c r="K13" s="11">
        <f>F13-I13-J13</f>
        <v>1783080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G14+H14</f>
        <v>28965</v>
      </c>
      <c r="G14" s="11">
        <f>+G15</f>
        <v>0</v>
      </c>
      <c r="H14" s="11">
        <f>+H15</f>
        <v>28965</v>
      </c>
      <c r="I14" s="11">
        <f>+I15</f>
        <v>28965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167</v>
      </c>
      <c r="B15" s="10" t="s">
        <v>35</v>
      </c>
      <c r="C15" s="10" t="s">
        <v>36</v>
      </c>
      <c r="D15" s="11">
        <f>D16+D18</f>
        <v>0</v>
      </c>
      <c r="E15" s="11">
        <f>E16+E18</f>
        <v>0</v>
      </c>
      <c r="F15" s="11">
        <f>G15+H15</f>
        <v>28965</v>
      </c>
      <c r="G15" s="11">
        <f>G16+G18</f>
        <v>0</v>
      </c>
      <c r="H15" s="11">
        <f>H16+H18</f>
        <v>28965</v>
      </c>
      <c r="I15" s="11">
        <f>I16+I18</f>
        <v>28965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1891</v>
      </c>
      <c r="G16" s="11">
        <f>+G17</f>
        <v>0</v>
      </c>
      <c r="H16" s="11">
        <f>+H17</f>
        <v>1891</v>
      </c>
      <c r="I16" s="11">
        <f>+I17</f>
        <v>1891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168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1891</v>
      </c>
      <c r="G17" s="11">
        <v>0</v>
      </c>
      <c r="H17" s="11">
        <v>1891</v>
      </c>
      <c r="I17" s="11">
        <v>1891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</f>
        <v>0</v>
      </c>
      <c r="E18" s="11">
        <f>E19</f>
        <v>0</v>
      </c>
      <c r="F18" s="11">
        <f>G18+H18</f>
        <v>27074</v>
      </c>
      <c r="G18" s="11">
        <f>G19</f>
        <v>0</v>
      </c>
      <c r="H18" s="11">
        <f>H19</f>
        <v>27074</v>
      </c>
      <c r="I18" s="11">
        <f>I19</f>
        <v>27074</v>
      </c>
      <c r="J18" s="11">
        <f>J19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0</v>
      </c>
      <c r="E19" s="11">
        <v>0</v>
      </c>
      <c r="F19" s="11">
        <f>G19+H19</f>
        <v>27074</v>
      </c>
      <c r="G19" s="11">
        <v>0</v>
      </c>
      <c r="H19" s="11">
        <v>27074</v>
      </c>
      <c r="I19" s="11">
        <v>27074</v>
      </c>
      <c r="J19" s="11">
        <v>0</v>
      </c>
      <c r="K19" s="11">
        <f>F19-I19-J19</f>
        <v>0</v>
      </c>
    </row>
    <row r="20" spans="1:11" s="6" customFormat="1" x14ac:dyDescent="0.3">
      <c r="A20" s="10" t="s">
        <v>169</v>
      </c>
      <c r="B20" s="10" t="s">
        <v>50</v>
      </c>
      <c r="C20" s="10" t="s">
        <v>51</v>
      </c>
      <c r="D20" s="11">
        <f>D21</f>
        <v>0</v>
      </c>
      <c r="E20" s="11">
        <f>E21</f>
        <v>0</v>
      </c>
      <c r="F20" s="11">
        <f>G20+H20</f>
        <v>1834643</v>
      </c>
      <c r="G20" s="11">
        <f>G21</f>
        <v>579388</v>
      </c>
      <c r="H20" s="11">
        <f>H21</f>
        <v>1255255</v>
      </c>
      <c r="I20" s="11">
        <f>I21</f>
        <v>131269</v>
      </c>
      <c r="J20" s="11">
        <f>J21</f>
        <v>0</v>
      </c>
      <c r="K20" s="11">
        <f>F20-I20-J20</f>
        <v>1703374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f>D22+D25+D29</f>
        <v>0</v>
      </c>
      <c r="E21" s="11">
        <f>E22+E25+E29</f>
        <v>0</v>
      </c>
      <c r="F21" s="11">
        <f>G21+H21</f>
        <v>1834643</v>
      </c>
      <c r="G21" s="11">
        <f>G22+G25+G29</f>
        <v>579388</v>
      </c>
      <c r="H21" s="11">
        <f>H22+H25+H29</f>
        <v>1255255</v>
      </c>
      <c r="I21" s="11">
        <f>I22+I25+I29</f>
        <v>131269</v>
      </c>
      <c r="J21" s="11">
        <f>J22+J25+J29</f>
        <v>0</v>
      </c>
      <c r="K21" s="11">
        <f>F21-I21-J21</f>
        <v>1703374</v>
      </c>
    </row>
    <row r="22" spans="1:11" s="6" customFormat="1" ht="21.6" x14ac:dyDescent="0.3">
      <c r="A22" s="10" t="s">
        <v>52</v>
      </c>
      <c r="B22" s="10" t="s">
        <v>56</v>
      </c>
      <c r="C22" s="10" t="s">
        <v>57</v>
      </c>
      <c r="D22" s="11">
        <f>D23+D24</f>
        <v>0</v>
      </c>
      <c r="E22" s="11">
        <f>E23+E24</f>
        <v>0</v>
      </c>
      <c r="F22" s="11">
        <f>G22+H22</f>
        <v>144108</v>
      </c>
      <c r="G22" s="11">
        <f>G23+G24</f>
        <v>28909</v>
      </c>
      <c r="H22" s="11">
        <f>H23+H24</f>
        <v>115199</v>
      </c>
      <c r="I22" s="11">
        <f>I23+I24</f>
        <v>18041</v>
      </c>
      <c r="J22" s="11">
        <f>J23+J24</f>
        <v>0</v>
      </c>
      <c r="K22" s="11">
        <f>F22-I22-J22</f>
        <v>126067</v>
      </c>
    </row>
    <row r="23" spans="1:11" s="6" customFormat="1" x14ac:dyDescent="0.3">
      <c r="A23" s="10" t="s">
        <v>55</v>
      </c>
      <c r="B23" s="10" t="s">
        <v>59</v>
      </c>
      <c r="C23" s="10" t="s">
        <v>60</v>
      </c>
      <c r="D23" s="11">
        <v>0</v>
      </c>
      <c r="E23" s="11">
        <v>0</v>
      </c>
      <c r="F23" s="11">
        <f>G23+H23</f>
        <v>109143</v>
      </c>
      <c r="G23" s="11">
        <v>24921</v>
      </c>
      <c r="H23" s="11">
        <v>84222</v>
      </c>
      <c r="I23" s="11">
        <v>11490</v>
      </c>
      <c r="J23" s="11">
        <v>0</v>
      </c>
      <c r="K23" s="11">
        <f>F23-I23-J23</f>
        <v>97653</v>
      </c>
    </row>
    <row r="24" spans="1:11" s="6" customFormat="1" x14ac:dyDescent="0.3">
      <c r="A24" s="10" t="s">
        <v>58</v>
      </c>
      <c r="B24" s="10" t="s">
        <v>62</v>
      </c>
      <c r="C24" s="10" t="s">
        <v>63</v>
      </c>
      <c r="D24" s="11">
        <v>0</v>
      </c>
      <c r="E24" s="11">
        <v>0</v>
      </c>
      <c r="F24" s="11">
        <f>G24+H24</f>
        <v>34965</v>
      </c>
      <c r="G24" s="11">
        <v>3988</v>
      </c>
      <c r="H24" s="11">
        <v>30977</v>
      </c>
      <c r="I24" s="11">
        <v>6551</v>
      </c>
      <c r="J24" s="11">
        <v>0</v>
      </c>
      <c r="K24" s="11">
        <f>F24-I24-J24</f>
        <v>28414</v>
      </c>
    </row>
    <row r="25" spans="1:11" s="6" customFormat="1" ht="21.6" x14ac:dyDescent="0.3">
      <c r="A25" s="10" t="s">
        <v>61</v>
      </c>
      <c r="B25" s="10" t="s">
        <v>65</v>
      </c>
      <c r="C25" s="10" t="s">
        <v>66</v>
      </c>
      <c r="D25" s="11">
        <f>D26+D27+D28</f>
        <v>0</v>
      </c>
      <c r="E25" s="11">
        <f>E26+E27+E28</f>
        <v>0</v>
      </c>
      <c r="F25" s="11">
        <f>G25+H25</f>
        <v>1690315</v>
      </c>
      <c r="G25" s="11">
        <f>G26+G27+G28</f>
        <v>550479</v>
      </c>
      <c r="H25" s="11">
        <f>H26+H27+H28</f>
        <v>1139836</v>
      </c>
      <c r="I25" s="11">
        <f>I26+I27+I28</f>
        <v>113008</v>
      </c>
      <c r="J25" s="11">
        <f>J26+J27+J28</f>
        <v>0</v>
      </c>
      <c r="K25" s="11">
        <f>F25-I25-J25</f>
        <v>1577307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0</v>
      </c>
      <c r="E26" s="11">
        <v>0</v>
      </c>
      <c r="F26" s="11">
        <f>G26+H26</f>
        <v>243883</v>
      </c>
      <c r="G26" s="11">
        <v>75839</v>
      </c>
      <c r="H26" s="11">
        <v>168044</v>
      </c>
      <c r="I26" s="11">
        <v>22553</v>
      </c>
      <c r="J26" s="11">
        <v>0</v>
      </c>
      <c r="K26" s="11">
        <f>F26-I26-J26</f>
        <v>221330</v>
      </c>
    </row>
    <row r="27" spans="1:11" s="6" customFormat="1" x14ac:dyDescent="0.3">
      <c r="A27" s="10" t="s">
        <v>67</v>
      </c>
      <c r="B27" s="10" t="s">
        <v>71</v>
      </c>
      <c r="C27" s="10" t="s">
        <v>72</v>
      </c>
      <c r="D27" s="11">
        <v>0</v>
      </c>
      <c r="E27" s="11">
        <v>0</v>
      </c>
      <c r="F27" s="11">
        <f>G27+H27</f>
        <v>50573</v>
      </c>
      <c r="G27" s="11">
        <v>11573</v>
      </c>
      <c r="H27" s="11">
        <v>39000</v>
      </c>
      <c r="I27" s="11">
        <v>674</v>
      </c>
      <c r="J27" s="11">
        <v>0</v>
      </c>
      <c r="K27" s="11">
        <f>F27-I27-J27</f>
        <v>49899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0</v>
      </c>
      <c r="E28" s="11">
        <v>0</v>
      </c>
      <c r="F28" s="11">
        <f>G28+H28</f>
        <v>1395859</v>
      </c>
      <c r="G28" s="11">
        <v>463067</v>
      </c>
      <c r="H28" s="11">
        <v>932792</v>
      </c>
      <c r="I28" s="11">
        <v>89781</v>
      </c>
      <c r="J28" s="11">
        <v>0</v>
      </c>
      <c r="K28" s="11">
        <f>F28-I28-J28</f>
        <v>1306078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0</v>
      </c>
      <c r="E29" s="11">
        <v>0</v>
      </c>
      <c r="F29" s="11">
        <f>G29+H29</f>
        <v>220</v>
      </c>
      <c r="G29" s="11">
        <v>0</v>
      </c>
      <c r="H29" s="11">
        <v>220</v>
      </c>
      <c r="I29" s="11">
        <v>220</v>
      </c>
      <c r="J29" s="11">
        <v>0</v>
      </c>
      <c r="K29" s="11">
        <f>F29-I29-J29</f>
        <v>0</v>
      </c>
    </row>
    <row r="30" spans="1:11" s="6" customFormat="1" ht="21.6" x14ac:dyDescent="0.3">
      <c r="A30" s="10" t="s">
        <v>170</v>
      </c>
      <c r="B30" s="10" t="s">
        <v>80</v>
      </c>
      <c r="C30" s="10" t="s">
        <v>81</v>
      </c>
      <c r="D30" s="11">
        <f>D31+D34</f>
        <v>0</v>
      </c>
      <c r="E30" s="11">
        <f>E31+E34</f>
        <v>0</v>
      </c>
      <c r="F30" s="11">
        <f>G30+H30</f>
        <v>540672</v>
      </c>
      <c r="G30" s="11">
        <f>G31+G34</f>
        <v>13690</v>
      </c>
      <c r="H30" s="11">
        <f>H31+H34</f>
        <v>526982</v>
      </c>
      <c r="I30" s="11">
        <f>I31+I34</f>
        <v>471426</v>
      </c>
      <c r="J30" s="11">
        <f>J31+J34</f>
        <v>0</v>
      </c>
      <c r="K30" s="11">
        <f>F30-I30-J30</f>
        <v>69246</v>
      </c>
    </row>
    <row r="31" spans="1:11" s="6" customFormat="1" ht="21.6" x14ac:dyDescent="0.3">
      <c r="A31" s="10" t="s">
        <v>79</v>
      </c>
      <c r="B31" s="10" t="s">
        <v>83</v>
      </c>
      <c r="C31" s="10" t="s">
        <v>84</v>
      </c>
      <c r="D31" s="11">
        <f>+D32+D33</f>
        <v>0</v>
      </c>
      <c r="E31" s="11">
        <f>+E32+E33</f>
        <v>0</v>
      </c>
      <c r="F31" s="11">
        <f>G31+H31</f>
        <v>459000</v>
      </c>
      <c r="G31" s="11">
        <f>+G32+G33</f>
        <v>0</v>
      </c>
      <c r="H31" s="11">
        <f>+H32+H33</f>
        <v>459000</v>
      </c>
      <c r="I31" s="11">
        <f>+I32+I33</f>
        <v>459000</v>
      </c>
      <c r="J31" s="11">
        <f>+J32+J33</f>
        <v>0</v>
      </c>
      <c r="K31" s="11">
        <f>F31-I31-J31</f>
        <v>0</v>
      </c>
    </row>
    <row r="32" spans="1:11" s="6" customFormat="1" ht="42" x14ac:dyDescent="0.3">
      <c r="A32" s="10" t="s">
        <v>171</v>
      </c>
      <c r="B32" s="10" t="s">
        <v>86</v>
      </c>
      <c r="C32" s="10" t="s">
        <v>87</v>
      </c>
      <c r="D32" s="11">
        <v>0</v>
      </c>
      <c r="E32" s="11">
        <v>0</v>
      </c>
      <c r="F32" s="11">
        <f>G32+H32</f>
        <v>171000</v>
      </c>
      <c r="G32" s="11">
        <v>0</v>
      </c>
      <c r="H32" s="11">
        <v>171000</v>
      </c>
      <c r="I32" s="11">
        <v>171000</v>
      </c>
      <c r="J32" s="11">
        <v>0</v>
      </c>
      <c r="K32" s="11">
        <f>F32-I32-J32</f>
        <v>0</v>
      </c>
    </row>
    <row r="33" spans="1:11" s="6" customFormat="1" ht="21.6" x14ac:dyDescent="0.3">
      <c r="A33" s="10" t="s">
        <v>172</v>
      </c>
      <c r="B33" s="10" t="s">
        <v>89</v>
      </c>
      <c r="C33" s="10" t="s">
        <v>90</v>
      </c>
      <c r="D33" s="11">
        <v>0</v>
      </c>
      <c r="E33" s="11">
        <v>0</v>
      </c>
      <c r="F33" s="11">
        <f>G33+H33</f>
        <v>288000</v>
      </c>
      <c r="G33" s="11">
        <v>0</v>
      </c>
      <c r="H33" s="11">
        <v>288000</v>
      </c>
      <c r="I33" s="11">
        <v>288000</v>
      </c>
      <c r="J33" s="11">
        <v>0</v>
      </c>
      <c r="K33" s="11">
        <f>F33-I33-J33</f>
        <v>0</v>
      </c>
    </row>
    <row r="34" spans="1:11" s="6" customFormat="1" ht="31.8" x14ac:dyDescent="0.3">
      <c r="A34" s="10" t="s">
        <v>173</v>
      </c>
      <c r="B34" s="10" t="s">
        <v>92</v>
      </c>
      <c r="C34" s="10" t="s">
        <v>93</v>
      </c>
      <c r="D34" s="11">
        <f>D35</f>
        <v>0</v>
      </c>
      <c r="E34" s="11">
        <f>E35</f>
        <v>0</v>
      </c>
      <c r="F34" s="11">
        <f>G34+H34</f>
        <v>81672</v>
      </c>
      <c r="G34" s="11">
        <f>G35</f>
        <v>13690</v>
      </c>
      <c r="H34" s="11">
        <f>H35</f>
        <v>67982</v>
      </c>
      <c r="I34" s="11">
        <f>I35</f>
        <v>12426</v>
      </c>
      <c r="J34" s="11">
        <f>J35</f>
        <v>0</v>
      </c>
      <c r="K34" s="11">
        <f>F34-I34-J34</f>
        <v>69246</v>
      </c>
    </row>
    <row r="35" spans="1:11" s="6" customFormat="1" ht="21.6" x14ac:dyDescent="0.3">
      <c r="A35" s="10" t="s">
        <v>174</v>
      </c>
      <c r="B35" s="10" t="s">
        <v>95</v>
      </c>
      <c r="C35" s="10" t="s">
        <v>96</v>
      </c>
      <c r="D35" s="11">
        <f>D36+D37</f>
        <v>0</v>
      </c>
      <c r="E35" s="11">
        <f>E36+E37</f>
        <v>0</v>
      </c>
      <c r="F35" s="11">
        <f>G35+H35</f>
        <v>81672</v>
      </c>
      <c r="G35" s="11">
        <f>G36+G37</f>
        <v>13690</v>
      </c>
      <c r="H35" s="11">
        <f>H36+H37</f>
        <v>67982</v>
      </c>
      <c r="I35" s="11">
        <f>I36+I37</f>
        <v>12426</v>
      </c>
      <c r="J35" s="11">
        <f>J36+J37</f>
        <v>0</v>
      </c>
      <c r="K35" s="11">
        <f>F35-I35-J35</f>
        <v>69246</v>
      </c>
    </row>
    <row r="36" spans="1:11" s="6" customFormat="1" ht="21.6" x14ac:dyDescent="0.3">
      <c r="A36" s="10" t="s">
        <v>91</v>
      </c>
      <c r="B36" s="10" t="s">
        <v>98</v>
      </c>
      <c r="C36" s="10" t="s">
        <v>99</v>
      </c>
      <c r="D36" s="11">
        <v>0</v>
      </c>
      <c r="E36" s="11">
        <v>0</v>
      </c>
      <c r="F36" s="11">
        <f>G36+H36</f>
        <v>70079</v>
      </c>
      <c r="G36" s="11">
        <v>13069</v>
      </c>
      <c r="H36" s="11">
        <v>57010</v>
      </c>
      <c r="I36" s="11">
        <v>11394</v>
      </c>
      <c r="J36" s="11">
        <v>0</v>
      </c>
      <c r="K36" s="11">
        <f>F36-I36-J36</f>
        <v>58685</v>
      </c>
    </row>
    <row r="37" spans="1:11" s="6" customFormat="1" ht="21.6" x14ac:dyDescent="0.3">
      <c r="A37" s="10" t="s">
        <v>94</v>
      </c>
      <c r="B37" s="10" t="s">
        <v>101</v>
      </c>
      <c r="C37" s="10" t="s">
        <v>102</v>
      </c>
      <c r="D37" s="11">
        <v>0</v>
      </c>
      <c r="E37" s="11">
        <v>0</v>
      </c>
      <c r="F37" s="11">
        <f>G37+H37</f>
        <v>11593</v>
      </c>
      <c r="G37" s="11">
        <v>621</v>
      </c>
      <c r="H37" s="11">
        <v>10972</v>
      </c>
      <c r="I37" s="11">
        <v>1032</v>
      </c>
      <c r="J37" s="11">
        <v>0</v>
      </c>
      <c r="K37" s="11">
        <f>F37-I37-J37</f>
        <v>10561</v>
      </c>
    </row>
    <row r="38" spans="1:11" s="6" customFormat="1" x14ac:dyDescent="0.3">
      <c r="A38" s="10" t="s">
        <v>175</v>
      </c>
      <c r="B38" s="10" t="s">
        <v>104</v>
      </c>
      <c r="C38" s="10" t="s">
        <v>105</v>
      </c>
      <c r="D38" s="11">
        <f>D39</f>
        <v>0</v>
      </c>
      <c r="E38" s="11">
        <f>E39</f>
        <v>0</v>
      </c>
      <c r="F38" s="11">
        <f>G38+H38</f>
        <v>23950</v>
      </c>
      <c r="G38" s="11">
        <f>G39</f>
        <v>10460</v>
      </c>
      <c r="H38" s="11">
        <f>H39</f>
        <v>13490</v>
      </c>
      <c r="I38" s="11">
        <f>I39</f>
        <v>13490</v>
      </c>
      <c r="J38" s="11">
        <f>J39</f>
        <v>0</v>
      </c>
      <c r="K38" s="11">
        <f>F38-I38-J38</f>
        <v>10460</v>
      </c>
    </row>
    <row r="39" spans="1:11" s="6" customFormat="1" x14ac:dyDescent="0.3">
      <c r="A39" s="10" t="s">
        <v>176</v>
      </c>
      <c r="B39" s="10" t="s">
        <v>107</v>
      </c>
      <c r="C39" s="10" t="s">
        <v>108</v>
      </c>
      <c r="D39" s="11">
        <f>D40</f>
        <v>0</v>
      </c>
      <c r="E39" s="11">
        <f>E40</f>
        <v>0</v>
      </c>
      <c r="F39" s="11">
        <f>G39+H39</f>
        <v>23950</v>
      </c>
      <c r="G39" s="11">
        <f>G40</f>
        <v>10460</v>
      </c>
      <c r="H39" s="11">
        <f>H40</f>
        <v>13490</v>
      </c>
      <c r="I39" s="11">
        <f>I40</f>
        <v>13490</v>
      </c>
      <c r="J39" s="11">
        <f>J40</f>
        <v>0</v>
      </c>
      <c r="K39" s="11">
        <f>F39-I39-J39</f>
        <v>10460</v>
      </c>
    </row>
    <row r="40" spans="1:11" s="6" customFormat="1" x14ac:dyDescent="0.3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23950</v>
      </c>
      <c r="G40" s="11">
        <v>10460</v>
      </c>
      <c r="H40" s="11">
        <v>13490</v>
      </c>
      <c r="I40" s="11">
        <v>13490</v>
      </c>
      <c r="J40" s="11">
        <v>0</v>
      </c>
      <c r="K40" s="11">
        <f>F40-I40-J40</f>
        <v>10460</v>
      </c>
    </row>
    <row r="41" spans="1:11" s="6" customFormat="1" x14ac:dyDescent="0.3">
      <c r="A41" s="10" t="s">
        <v>106</v>
      </c>
      <c r="B41" s="10" t="s">
        <v>113</v>
      </c>
      <c r="C41" s="10" t="s">
        <v>114</v>
      </c>
      <c r="D41" s="11">
        <f>D42+D46</f>
        <v>0</v>
      </c>
      <c r="E41" s="11">
        <f>E42+E46</f>
        <v>0</v>
      </c>
      <c r="F41" s="11">
        <f>G41+H41</f>
        <v>1232060</v>
      </c>
      <c r="G41" s="11">
        <f>G42+G46</f>
        <v>599730</v>
      </c>
      <c r="H41" s="11">
        <f>H42+H46</f>
        <v>632330</v>
      </c>
      <c r="I41" s="11">
        <f>I42+I46</f>
        <v>28376</v>
      </c>
      <c r="J41" s="11">
        <f>J42+J46</f>
        <v>0</v>
      </c>
      <c r="K41" s="11">
        <f>F41-I41-J41</f>
        <v>1203684</v>
      </c>
    </row>
    <row r="42" spans="1:11" s="6" customFormat="1" x14ac:dyDescent="0.3">
      <c r="A42" s="10" t="s">
        <v>109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5727</v>
      </c>
      <c r="G42" s="11">
        <f>G43</f>
        <v>276</v>
      </c>
      <c r="H42" s="11">
        <f>H43</f>
        <v>5451</v>
      </c>
      <c r="I42" s="11">
        <f>I43</f>
        <v>951</v>
      </c>
      <c r="J42" s="11">
        <f>J43</f>
        <v>0</v>
      </c>
      <c r="K42" s="11">
        <f>F42-I42-J42</f>
        <v>4776</v>
      </c>
    </row>
    <row r="43" spans="1:11" s="6" customFormat="1" ht="21.6" x14ac:dyDescent="0.3">
      <c r="A43" s="10" t="s">
        <v>112</v>
      </c>
      <c r="B43" s="10" t="s">
        <v>119</v>
      </c>
      <c r="C43" s="10" t="s">
        <v>120</v>
      </c>
      <c r="D43" s="11">
        <f>+D44</f>
        <v>0</v>
      </c>
      <c r="E43" s="11">
        <f>+E44</f>
        <v>0</v>
      </c>
      <c r="F43" s="11">
        <f>G43+H43</f>
        <v>5727</v>
      </c>
      <c r="G43" s="11">
        <f>+G44</f>
        <v>276</v>
      </c>
      <c r="H43" s="11">
        <f>+H44</f>
        <v>5451</v>
      </c>
      <c r="I43" s="11">
        <f>+I44</f>
        <v>951</v>
      </c>
      <c r="J43" s="11">
        <f>+J44</f>
        <v>0</v>
      </c>
      <c r="K43" s="11">
        <f>F43-I43-J43</f>
        <v>4776</v>
      </c>
    </row>
    <row r="44" spans="1:11" s="6" customFormat="1" x14ac:dyDescent="0.3">
      <c r="A44" s="10" t="s">
        <v>177</v>
      </c>
      <c r="B44" s="10" t="s">
        <v>122</v>
      </c>
      <c r="C44" s="10" t="s">
        <v>123</v>
      </c>
      <c r="D44" s="11">
        <f>D45</f>
        <v>0</v>
      </c>
      <c r="E44" s="11">
        <f>E45</f>
        <v>0</v>
      </c>
      <c r="F44" s="11">
        <f>G44+H44</f>
        <v>5727</v>
      </c>
      <c r="G44" s="11">
        <f>G45</f>
        <v>276</v>
      </c>
      <c r="H44" s="11">
        <f>H45</f>
        <v>5451</v>
      </c>
      <c r="I44" s="11">
        <f>I45</f>
        <v>951</v>
      </c>
      <c r="J44" s="11">
        <f>J45</f>
        <v>0</v>
      </c>
      <c r="K44" s="11">
        <f>F44-I44-J44</f>
        <v>4776</v>
      </c>
    </row>
    <row r="45" spans="1:11" s="6" customFormat="1" ht="21.6" x14ac:dyDescent="0.3">
      <c r="A45" s="10" t="s">
        <v>178</v>
      </c>
      <c r="B45" s="10" t="s">
        <v>125</v>
      </c>
      <c r="C45" s="10" t="s">
        <v>126</v>
      </c>
      <c r="D45" s="11">
        <v>0</v>
      </c>
      <c r="E45" s="11">
        <v>0</v>
      </c>
      <c r="F45" s="11">
        <f>G45+H45</f>
        <v>5727</v>
      </c>
      <c r="G45" s="11">
        <v>276</v>
      </c>
      <c r="H45" s="11">
        <v>5451</v>
      </c>
      <c r="I45" s="11">
        <v>951</v>
      </c>
      <c r="J45" s="11">
        <v>0</v>
      </c>
      <c r="K45" s="11">
        <f>F45-I45-J45</f>
        <v>4776</v>
      </c>
    </row>
    <row r="46" spans="1:11" s="6" customFormat="1" ht="21.6" x14ac:dyDescent="0.3">
      <c r="A46" s="10" t="s">
        <v>179</v>
      </c>
      <c r="B46" s="10" t="s">
        <v>128</v>
      </c>
      <c r="C46" s="10" t="s">
        <v>129</v>
      </c>
      <c r="D46" s="11">
        <f>+D47</f>
        <v>0</v>
      </c>
      <c r="E46" s="11">
        <f>+E47</f>
        <v>0</v>
      </c>
      <c r="F46" s="11">
        <f>G46+H46</f>
        <v>1226333</v>
      </c>
      <c r="G46" s="11">
        <f>+G47</f>
        <v>599454</v>
      </c>
      <c r="H46" s="11">
        <f>+H47</f>
        <v>626879</v>
      </c>
      <c r="I46" s="11">
        <f>+I47</f>
        <v>27425</v>
      </c>
      <c r="J46" s="11">
        <f>+J47</f>
        <v>0</v>
      </c>
      <c r="K46" s="11">
        <f>F46-I46-J46</f>
        <v>1198908</v>
      </c>
    </row>
    <row r="47" spans="1:11" s="6" customFormat="1" ht="21.6" x14ac:dyDescent="0.3">
      <c r="A47" s="10" t="s">
        <v>180</v>
      </c>
      <c r="B47" s="10" t="s">
        <v>131</v>
      </c>
      <c r="C47" s="10" t="s">
        <v>132</v>
      </c>
      <c r="D47" s="11">
        <f>D48</f>
        <v>0</v>
      </c>
      <c r="E47" s="11">
        <f>E48</f>
        <v>0</v>
      </c>
      <c r="F47" s="11">
        <f>G47+H47</f>
        <v>1226333</v>
      </c>
      <c r="G47" s="11">
        <f>G48</f>
        <v>599454</v>
      </c>
      <c r="H47" s="11">
        <f>H48</f>
        <v>626879</v>
      </c>
      <c r="I47" s="11">
        <f>I48</f>
        <v>27425</v>
      </c>
      <c r="J47" s="11">
        <f>J48</f>
        <v>0</v>
      </c>
      <c r="K47" s="11">
        <f>F47-I47-J47</f>
        <v>1198908</v>
      </c>
    </row>
    <row r="48" spans="1:11" s="6" customFormat="1" ht="21.6" x14ac:dyDescent="0.3">
      <c r="A48" s="10" t="s">
        <v>181</v>
      </c>
      <c r="B48" s="10" t="s">
        <v>134</v>
      </c>
      <c r="C48" s="10" t="s">
        <v>135</v>
      </c>
      <c r="D48" s="11">
        <f>D49</f>
        <v>0</v>
      </c>
      <c r="E48" s="11">
        <f>E49</f>
        <v>0</v>
      </c>
      <c r="F48" s="11">
        <f>G48+H48</f>
        <v>1226333</v>
      </c>
      <c r="G48" s="11">
        <f>G49</f>
        <v>599454</v>
      </c>
      <c r="H48" s="11">
        <f>H49</f>
        <v>626879</v>
      </c>
      <c r="I48" s="11">
        <f>I49</f>
        <v>27425</v>
      </c>
      <c r="J48" s="11">
        <f>J49</f>
        <v>0</v>
      </c>
      <c r="K48" s="11">
        <f>F48-I48-J48</f>
        <v>1198908</v>
      </c>
    </row>
    <row r="49" spans="1:12" s="6" customFormat="1" ht="21.6" x14ac:dyDescent="0.3">
      <c r="A49" s="10" t="s">
        <v>130</v>
      </c>
      <c r="B49" s="10" t="s">
        <v>137</v>
      </c>
      <c r="C49" s="10" t="s">
        <v>138</v>
      </c>
      <c r="D49" s="11">
        <v>0</v>
      </c>
      <c r="E49" s="11">
        <v>0</v>
      </c>
      <c r="F49" s="11">
        <f>G49+H49</f>
        <v>1226333</v>
      </c>
      <c r="G49" s="11">
        <v>599454</v>
      </c>
      <c r="H49" s="11">
        <v>626879</v>
      </c>
      <c r="I49" s="11">
        <v>27425</v>
      </c>
      <c r="J49" s="11">
        <v>0</v>
      </c>
      <c r="K49" s="11">
        <f>F49-I49-J49</f>
        <v>1198908</v>
      </c>
    </row>
    <row r="50" spans="1:12" s="6" customFormat="1" x14ac:dyDescent="0.3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</row>
    <row r="51" spans="1:12" x14ac:dyDescent="0.3">
      <c r="A51" s="13" t="s">
        <v>160</v>
      </c>
      <c r="B51" s="13"/>
      <c r="C51" s="13"/>
      <c r="D51" s="13"/>
      <c r="E51" s="13" t="s">
        <v>162</v>
      </c>
      <c r="F51" s="13"/>
      <c r="G51" s="13"/>
      <c r="H51" s="13"/>
      <c r="I51" s="13" t="s">
        <v>163</v>
      </c>
      <c r="J51" s="13"/>
      <c r="K51" s="13"/>
      <c r="L51" s="13"/>
    </row>
    <row r="52" spans="1:12" x14ac:dyDescent="0.3">
      <c r="A52" s="3" t="s">
        <v>161</v>
      </c>
      <c r="B52" s="3"/>
      <c r="C52" s="3"/>
      <c r="D52" s="3"/>
      <c r="E52" s="3" t="s">
        <v>162</v>
      </c>
      <c r="F52" s="3"/>
      <c r="G52" s="3"/>
      <c r="H52" s="3"/>
      <c r="I52" s="3" t="s">
        <v>164</v>
      </c>
      <c r="J52" s="3"/>
      <c r="K52" s="3"/>
      <c r="L52" s="3"/>
    </row>
    <row r="101" spans="1:20" x14ac:dyDescent="0.3">
      <c r="A101" s="12"/>
      <c r="B101" s="12"/>
      <c r="C101" s="12"/>
      <c r="D101" s="12"/>
      <c r="I101" s="12"/>
      <c r="J101" s="12"/>
      <c r="K101" s="12"/>
      <c r="L101" s="12"/>
      <c r="Q101" s="12"/>
      <c r="R101" s="12"/>
      <c r="S101" s="12"/>
      <c r="T101" s="12"/>
    </row>
  </sheetData>
  <mergeCells count="22">
    <mergeCell ref="A51:D51"/>
    <mergeCell ref="A52:D52"/>
    <mergeCell ref="E51:H51"/>
    <mergeCell ref="E52:H52"/>
    <mergeCell ref="I51:L51"/>
    <mergeCell ref="I52:L5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E468-595D-4EDF-9B1C-0392F9E29A2A}">
  <dimension ref="A1:T3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182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183</v>
      </c>
      <c r="C11" s="10" t="s">
        <v>21</v>
      </c>
      <c r="D11" s="11">
        <f>+D12+D16</f>
        <v>0</v>
      </c>
      <c r="E11" s="11">
        <f>+E12+E16</f>
        <v>0</v>
      </c>
      <c r="F11" s="11">
        <f>G11+H11</f>
        <v>302546</v>
      </c>
      <c r="G11" s="11">
        <f>+G12+G16</f>
        <v>0</v>
      </c>
      <c r="H11" s="11">
        <f>+H12+H16</f>
        <v>302546</v>
      </c>
      <c r="I11" s="11">
        <f>+I12+I16</f>
        <v>302546</v>
      </c>
      <c r="J11" s="11">
        <f>+J12+J16</f>
        <v>0</v>
      </c>
      <c r="K11" s="11">
        <f>F11-I11-J11</f>
        <v>0</v>
      </c>
    </row>
    <row r="12" spans="1:11" s="6" customFormat="1" x14ac:dyDescent="0.3">
      <c r="A12" s="10" t="s">
        <v>85</v>
      </c>
      <c r="B12" s="10" t="s">
        <v>140</v>
      </c>
      <c r="C12" s="10" t="s">
        <v>141</v>
      </c>
      <c r="D12" s="11">
        <f>D13</f>
        <v>0</v>
      </c>
      <c r="E12" s="11">
        <f>E13</f>
        <v>0</v>
      </c>
      <c r="F12" s="11">
        <f>G12+H12</f>
        <v>107654</v>
      </c>
      <c r="G12" s="11">
        <f>G13</f>
        <v>0</v>
      </c>
      <c r="H12" s="11">
        <f>H13</f>
        <v>107654</v>
      </c>
      <c r="I12" s="11">
        <f>I13</f>
        <v>107654</v>
      </c>
      <c r="J12" s="11">
        <f>J13</f>
        <v>0</v>
      </c>
      <c r="K12" s="11">
        <f>F12-I12-J12</f>
        <v>0</v>
      </c>
    </row>
    <row r="13" spans="1:11" s="6" customFormat="1" ht="21.6" x14ac:dyDescent="0.3">
      <c r="A13" s="10" t="s">
        <v>184</v>
      </c>
      <c r="B13" s="10" t="s">
        <v>143</v>
      </c>
      <c r="C13" s="10" t="s">
        <v>144</v>
      </c>
      <c r="D13" s="11">
        <f>+D14</f>
        <v>0</v>
      </c>
      <c r="E13" s="11">
        <f>+E14</f>
        <v>0</v>
      </c>
      <c r="F13" s="11">
        <f>G13+H13</f>
        <v>107654</v>
      </c>
      <c r="G13" s="11">
        <f>+G14</f>
        <v>0</v>
      </c>
      <c r="H13" s="11">
        <f>+H14</f>
        <v>107654</v>
      </c>
      <c r="I13" s="11">
        <f>+I14</f>
        <v>107654</v>
      </c>
      <c r="J13" s="11">
        <f>+J14</f>
        <v>0</v>
      </c>
      <c r="K13" s="11">
        <f>F13-I13-J13</f>
        <v>0</v>
      </c>
    </row>
    <row r="14" spans="1:11" s="6" customFormat="1" ht="31.8" x14ac:dyDescent="0.3">
      <c r="A14" s="10" t="s">
        <v>185</v>
      </c>
      <c r="B14" s="10" t="s">
        <v>146</v>
      </c>
      <c r="C14" s="10" t="s">
        <v>147</v>
      </c>
      <c r="D14" s="11">
        <f>+D15</f>
        <v>0</v>
      </c>
      <c r="E14" s="11">
        <f>+E15</f>
        <v>0</v>
      </c>
      <c r="F14" s="11">
        <f>G14+H14</f>
        <v>107654</v>
      </c>
      <c r="G14" s="11">
        <f>+G15</f>
        <v>0</v>
      </c>
      <c r="H14" s="11">
        <f>+H15</f>
        <v>107654</v>
      </c>
      <c r="I14" s="11">
        <f>+I15</f>
        <v>107654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130</v>
      </c>
      <c r="B15" s="10" t="s">
        <v>149</v>
      </c>
      <c r="C15" s="10" t="s">
        <v>150</v>
      </c>
      <c r="D15" s="11">
        <v>0</v>
      </c>
      <c r="E15" s="11">
        <v>0</v>
      </c>
      <c r="F15" s="11">
        <f>G15+H15</f>
        <v>107654</v>
      </c>
      <c r="G15" s="11">
        <v>0</v>
      </c>
      <c r="H15" s="11">
        <v>107654</v>
      </c>
      <c r="I15" s="11">
        <v>107654</v>
      </c>
      <c r="J15" s="11">
        <v>0</v>
      </c>
      <c r="K15" s="11">
        <f>F15-I15-J15</f>
        <v>0</v>
      </c>
    </row>
    <row r="16" spans="1:11" s="6" customFormat="1" ht="31.8" x14ac:dyDescent="0.3">
      <c r="A16" s="10" t="s">
        <v>186</v>
      </c>
      <c r="B16" s="10" t="s">
        <v>152</v>
      </c>
      <c r="C16" s="10" t="s">
        <v>153</v>
      </c>
      <c r="D16" s="11">
        <f>+D17</f>
        <v>0</v>
      </c>
      <c r="E16" s="11">
        <f>+E17</f>
        <v>0</v>
      </c>
      <c r="F16" s="11">
        <f>G16+H16</f>
        <v>194892</v>
      </c>
      <c r="G16" s="11">
        <f>+G17</f>
        <v>0</v>
      </c>
      <c r="H16" s="11">
        <f>+H17</f>
        <v>194892</v>
      </c>
      <c r="I16" s="11">
        <f>+I17</f>
        <v>194892</v>
      </c>
      <c r="J16" s="11">
        <f>+J17</f>
        <v>0</v>
      </c>
      <c r="K16" s="11">
        <f>F16-I16-J16</f>
        <v>0</v>
      </c>
    </row>
    <row r="17" spans="1:12" s="6" customFormat="1" ht="21.6" x14ac:dyDescent="0.3">
      <c r="A17" s="10" t="s">
        <v>187</v>
      </c>
      <c r="B17" s="10" t="s">
        <v>155</v>
      </c>
      <c r="C17" s="10" t="s">
        <v>156</v>
      </c>
      <c r="D17" s="11">
        <f>D18</f>
        <v>0</v>
      </c>
      <c r="E17" s="11">
        <f>E18</f>
        <v>0</v>
      </c>
      <c r="F17" s="11">
        <f>G17+H17</f>
        <v>194892</v>
      </c>
      <c r="G17" s="11">
        <f>G18</f>
        <v>0</v>
      </c>
      <c r="H17" s="11">
        <f>H18</f>
        <v>194892</v>
      </c>
      <c r="I17" s="11">
        <f>I18</f>
        <v>194892</v>
      </c>
      <c r="J17" s="11">
        <f>J18</f>
        <v>0</v>
      </c>
      <c r="K17" s="11">
        <f>F17-I17-J17</f>
        <v>0</v>
      </c>
    </row>
    <row r="18" spans="1:12" s="6" customFormat="1" ht="21.6" x14ac:dyDescent="0.3">
      <c r="A18" s="10" t="s">
        <v>188</v>
      </c>
      <c r="B18" s="10" t="s">
        <v>158</v>
      </c>
      <c r="C18" s="10" t="s">
        <v>159</v>
      </c>
      <c r="D18" s="11">
        <v>0</v>
      </c>
      <c r="E18" s="11">
        <v>0</v>
      </c>
      <c r="F18" s="11">
        <f>G18+H18</f>
        <v>194892</v>
      </c>
      <c r="G18" s="11">
        <v>0</v>
      </c>
      <c r="H18" s="11">
        <v>194892</v>
      </c>
      <c r="I18" s="11">
        <v>194892</v>
      </c>
      <c r="J18" s="11">
        <v>0</v>
      </c>
      <c r="K18" s="11">
        <f>F18-I18-J18</f>
        <v>0</v>
      </c>
    </row>
    <row r="19" spans="1:12" s="6" customFormat="1" x14ac:dyDescent="0.3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</row>
    <row r="20" spans="1:12" x14ac:dyDescent="0.3">
      <c r="A20" s="13" t="s">
        <v>160</v>
      </c>
      <c r="B20" s="13"/>
      <c r="C20" s="13"/>
      <c r="D20" s="13"/>
      <c r="E20" s="13" t="s">
        <v>162</v>
      </c>
      <c r="F20" s="13"/>
      <c r="G20" s="13"/>
      <c r="H20" s="13"/>
      <c r="I20" s="13" t="s">
        <v>163</v>
      </c>
      <c r="J20" s="13"/>
      <c r="K20" s="13"/>
      <c r="L20" s="13"/>
    </row>
    <row r="21" spans="1:12" x14ac:dyDescent="0.3">
      <c r="A21" s="3" t="s">
        <v>161</v>
      </c>
      <c r="B21" s="3"/>
      <c r="C21" s="3"/>
      <c r="D21" s="3"/>
      <c r="E21" s="3" t="s">
        <v>162</v>
      </c>
      <c r="F21" s="3"/>
      <c r="G21" s="3"/>
      <c r="H21" s="3"/>
      <c r="I21" s="3" t="s">
        <v>164</v>
      </c>
      <c r="J21" s="3"/>
      <c r="K21" s="3"/>
      <c r="L21" s="3"/>
    </row>
    <row r="39" spans="1:20" x14ac:dyDescent="0.3">
      <c r="A39" s="12"/>
      <c r="B39" s="12"/>
      <c r="C39" s="12"/>
      <c r="D39" s="12"/>
      <c r="I39" s="12"/>
      <c r="J39" s="12"/>
      <c r="K39" s="12"/>
      <c r="L39" s="12"/>
      <c r="Q39" s="12"/>
      <c r="R39" s="12"/>
      <c r="S39" s="12"/>
      <c r="T39" s="12"/>
    </row>
  </sheetData>
  <mergeCells count="22">
    <mergeCell ref="A20:D20"/>
    <mergeCell ref="A21:D21"/>
    <mergeCell ref="E20:H20"/>
    <mergeCell ref="E21:H21"/>
    <mergeCell ref="I20:L20"/>
    <mergeCell ref="I21:L2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2019-05-02T11:18:05Z</dcterms:created>
  <dcterms:modified xsi:type="dcterms:W3CDTF">2019-05-02T11:18:14Z</dcterms:modified>
</cp:coreProperties>
</file>